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ubnja\Documents\Fin izvj za Grad Split\Plan 2026\za web\"/>
    </mc:Choice>
  </mc:AlternateContent>
  <bookViews>
    <workbookView xWindow="0" yWindow="0" windowWidth="28800" windowHeight="11910"/>
  </bookViews>
  <sheets>
    <sheet name="SAŽETAK" sheetId="16" r:id="rId1"/>
    <sheet name="Račun prihoda i rashoda" sheetId="18" r:id="rId2"/>
    <sheet name="Prihodi i rashodi po izvorima" sheetId="19" r:id="rId3"/>
    <sheet name="Rashodi prema funkcijskoj klas" sheetId="20" r:id="rId4"/>
    <sheet name="Poseban dio" sheetId="21" r:id="rId5"/>
  </sheets>
  <definedNames>
    <definedName name="_xlnm.Print_Titles" localSheetId="4">'Poseban dio'!$1:$5</definedName>
    <definedName name="_xlnm.Print_Titles" localSheetId="2">'Prihodi i rashodi po izvorima'!$1:$9</definedName>
    <definedName name="_xlnm.Print_Titles" localSheetId="1">'Račun prihoda i rashoda'!$1:$8</definedName>
    <definedName name="_xlnm.Print_Titles" localSheetId="3">'Rashodi prema funkcijskoj klas'!$1:$8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6" l="1"/>
  <c r="F29" i="16"/>
  <c r="N11" i="20" l="1"/>
  <c r="N12" i="20"/>
  <c r="K12" i="20"/>
  <c r="K11" i="20" s="1"/>
  <c r="I8" i="16"/>
  <c r="K19" i="19"/>
  <c r="K12" i="19" s="1"/>
  <c r="L19" i="19"/>
  <c r="L12" i="19" s="1"/>
  <c r="J19" i="19"/>
  <c r="K13" i="19"/>
  <c r="L13" i="19"/>
  <c r="J13" i="19"/>
  <c r="J27" i="18"/>
  <c r="J26" i="18" s="1"/>
  <c r="K26" i="18"/>
  <c r="K27" i="18"/>
  <c r="L27" i="18"/>
  <c r="L26" i="18"/>
  <c r="J32" i="18"/>
  <c r="K32" i="18"/>
  <c r="L32" i="18"/>
  <c r="I26" i="18"/>
  <c r="F17" i="21"/>
  <c r="H13" i="21"/>
  <c r="E13" i="21"/>
  <c r="E8" i="21"/>
  <c r="F85" i="21"/>
  <c r="F84" i="21"/>
  <c r="G102" i="21"/>
  <c r="H102" i="21"/>
  <c r="F102" i="21"/>
  <c r="H16" i="21"/>
  <c r="G16" i="21"/>
  <c r="D69" i="21"/>
  <c r="E69" i="21"/>
  <c r="G69" i="21"/>
  <c r="H69" i="21"/>
  <c r="F69" i="21"/>
  <c r="G75" i="21"/>
  <c r="G74" i="21" s="1"/>
  <c r="F75" i="21"/>
  <c r="F74" i="21" s="1"/>
  <c r="G71" i="21"/>
  <c r="G70" i="21" s="1"/>
  <c r="F71" i="21"/>
  <c r="F70" i="21" s="1"/>
  <c r="F60" i="21"/>
  <c r="E47" i="21"/>
  <c r="F47" i="21"/>
  <c r="G47" i="21"/>
  <c r="H47" i="21"/>
  <c r="D47" i="21"/>
  <c r="E51" i="21"/>
  <c r="F51" i="21"/>
  <c r="G51" i="21"/>
  <c r="H51" i="21"/>
  <c r="D51" i="21"/>
  <c r="J12" i="19" l="1"/>
  <c r="E46" i="21"/>
  <c r="E45" i="21" s="1"/>
  <c r="D46" i="21"/>
  <c r="D45" i="21" s="1"/>
  <c r="F46" i="21"/>
  <c r="F45" i="21" s="1"/>
  <c r="H46" i="21"/>
  <c r="H45" i="21" s="1"/>
  <c r="G46" i="21"/>
  <c r="G45" i="21" s="1"/>
  <c r="E14" i="21" l="1"/>
  <c r="F15" i="21"/>
  <c r="F14" i="21" s="1"/>
  <c r="G15" i="21"/>
  <c r="G14" i="21" s="1"/>
  <c r="H15" i="21"/>
  <c r="H14" i="21" s="1"/>
  <c r="G13" i="21" l="1"/>
  <c r="G12" i="21" s="1"/>
  <c r="F13" i="21"/>
  <c r="F12" i="21" s="1"/>
  <c r="F8" i="21" s="1"/>
  <c r="H15" i="19"/>
  <c r="J15" i="19"/>
  <c r="K15" i="19"/>
  <c r="L15" i="19"/>
  <c r="I15" i="19"/>
  <c r="H19" i="19"/>
  <c r="H12" i="21"/>
  <c r="D113" i="21"/>
  <c r="D112" i="21" s="1"/>
  <c r="F113" i="21"/>
  <c r="F112" i="21" s="1"/>
  <c r="G113" i="21"/>
  <c r="G112" i="21" s="1"/>
  <c r="H113" i="21"/>
  <c r="H112" i="21" s="1"/>
  <c r="E113" i="21"/>
  <c r="E112" i="21" s="1"/>
  <c r="D110" i="21"/>
  <c r="D109" i="21" s="1"/>
  <c r="F110" i="21"/>
  <c r="F109" i="21" s="1"/>
  <c r="G110" i="21"/>
  <c r="G109" i="21" s="1"/>
  <c r="H110" i="21"/>
  <c r="H109" i="21" s="1"/>
  <c r="E110" i="21"/>
  <c r="E109" i="21" s="1"/>
  <c r="D106" i="21"/>
  <c r="D105" i="21" s="1"/>
  <c r="F106" i="21"/>
  <c r="F105" i="21" s="1"/>
  <c r="G106" i="21"/>
  <c r="G105" i="21" s="1"/>
  <c r="H106" i="21"/>
  <c r="H105" i="21" s="1"/>
  <c r="E106" i="21"/>
  <c r="E105" i="21" s="1"/>
  <c r="D102" i="21"/>
  <c r="D101" i="21" s="1"/>
  <c r="F101" i="21"/>
  <c r="G101" i="21"/>
  <c r="H101" i="21"/>
  <c r="E102" i="21"/>
  <c r="E101" i="21" s="1"/>
  <c r="D99" i="21"/>
  <c r="D98" i="21" s="1"/>
  <c r="F99" i="21"/>
  <c r="F98" i="21" s="1"/>
  <c r="G99" i="21"/>
  <c r="G98" i="21" s="1"/>
  <c r="H99" i="21"/>
  <c r="H98" i="21" s="1"/>
  <c r="E99" i="21"/>
  <c r="E98" i="21" s="1"/>
  <c r="D95" i="21"/>
  <c r="D94" i="21" s="1"/>
  <c r="F95" i="21"/>
  <c r="F94" i="21" s="1"/>
  <c r="G95" i="21"/>
  <c r="G94" i="21" s="1"/>
  <c r="H95" i="21"/>
  <c r="H94" i="21" s="1"/>
  <c r="E95" i="21"/>
  <c r="E94" i="21" s="1"/>
  <c r="D91" i="21"/>
  <c r="D90" i="21" s="1"/>
  <c r="F91" i="21"/>
  <c r="F90" i="21" s="1"/>
  <c r="G91" i="21"/>
  <c r="G90" i="21" s="1"/>
  <c r="H91" i="21"/>
  <c r="H90" i="21" s="1"/>
  <c r="E91" i="21"/>
  <c r="E90" i="21" s="1"/>
  <c r="D87" i="21"/>
  <c r="D86" i="21" s="1"/>
  <c r="F87" i="21"/>
  <c r="F86" i="21" s="1"/>
  <c r="G87" i="21"/>
  <c r="G86" i="21" s="1"/>
  <c r="H87" i="21"/>
  <c r="H86" i="21" s="1"/>
  <c r="E87" i="21"/>
  <c r="E86" i="21" s="1"/>
  <c r="D82" i="21"/>
  <c r="D81" i="21" s="1"/>
  <c r="D80" i="21" s="1"/>
  <c r="D79" i="21" s="1"/>
  <c r="F82" i="21"/>
  <c r="F81" i="21" s="1"/>
  <c r="F80" i="21" s="1"/>
  <c r="F79" i="21" s="1"/>
  <c r="G82" i="21"/>
  <c r="G81" i="21" s="1"/>
  <c r="G80" i="21" s="1"/>
  <c r="G79" i="21" s="1"/>
  <c r="H82" i="21"/>
  <c r="H81" i="21" s="1"/>
  <c r="H80" i="21" s="1"/>
  <c r="H79" i="21" s="1"/>
  <c r="E82" i="21"/>
  <c r="E81" i="21" s="1"/>
  <c r="E80" i="21" s="1"/>
  <c r="E79" i="21" s="1"/>
  <c r="D58" i="21"/>
  <c r="G58" i="21"/>
  <c r="H58" i="21"/>
  <c r="D55" i="21"/>
  <c r="F55" i="21"/>
  <c r="G55" i="21"/>
  <c r="H55" i="21"/>
  <c r="E58" i="21"/>
  <c r="E55" i="21"/>
  <c r="E23" i="21"/>
  <c r="E22" i="21" s="1"/>
  <c r="E19" i="21"/>
  <c r="E18" i="21" s="1"/>
  <c r="D43" i="21"/>
  <c r="D42" i="21" s="1"/>
  <c r="F43" i="21"/>
  <c r="F42" i="21" s="1"/>
  <c r="G43" i="21"/>
  <c r="G42" i="21" s="1"/>
  <c r="H43" i="21"/>
  <c r="H42" i="21" s="1"/>
  <c r="E43" i="21"/>
  <c r="E42" i="21" s="1"/>
  <c r="D39" i="21"/>
  <c r="D38" i="21" s="1"/>
  <c r="F39" i="21"/>
  <c r="F38" i="21" s="1"/>
  <c r="G39" i="21"/>
  <c r="G38" i="21" s="1"/>
  <c r="H39" i="21"/>
  <c r="H38" i="21" s="1"/>
  <c r="E39" i="21"/>
  <c r="E38" i="21" s="1"/>
  <c r="D35" i="21"/>
  <c r="D34" i="21" s="1"/>
  <c r="F35" i="21"/>
  <c r="F34" i="21" s="1"/>
  <c r="G35" i="21"/>
  <c r="G34" i="21" s="1"/>
  <c r="H35" i="21"/>
  <c r="H34" i="21" s="1"/>
  <c r="E35" i="21"/>
  <c r="E34" i="21" s="1"/>
  <c r="D31" i="21"/>
  <c r="D30" i="21" s="1"/>
  <c r="F31" i="21"/>
  <c r="F30" i="21" s="1"/>
  <c r="G31" i="21"/>
  <c r="G30" i="21" s="1"/>
  <c r="H31" i="21"/>
  <c r="H30" i="21" s="1"/>
  <c r="E31" i="21"/>
  <c r="E30" i="21" s="1"/>
  <c r="D28" i="21"/>
  <c r="D27" i="21" s="1"/>
  <c r="F28" i="21"/>
  <c r="F27" i="21" s="1"/>
  <c r="G28" i="21"/>
  <c r="G27" i="21" s="1"/>
  <c r="H28" i="21"/>
  <c r="H27" i="21" s="1"/>
  <c r="E28" i="21"/>
  <c r="E27" i="21" s="1"/>
  <c r="D23" i="21"/>
  <c r="D22" i="21" s="1"/>
  <c r="F23" i="21"/>
  <c r="F22" i="21" s="1"/>
  <c r="G23" i="21"/>
  <c r="G22" i="21" s="1"/>
  <c r="H23" i="21"/>
  <c r="H22" i="21" s="1"/>
  <c r="D19" i="21"/>
  <c r="D18" i="21" s="1"/>
  <c r="F19" i="21"/>
  <c r="F18" i="21" s="1"/>
  <c r="G19" i="21"/>
  <c r="G18" i="21" s="1"/>
  <c r="H19" i="21"/>
  <c r="H18" i="21" s="1"/>
  <c r="D15" i="21"/>
  <c r="D14" i="21" s="1"/>
  <c r="I12" i="20"/>
  <c r="I11" i="20" s="1"/>
  <c r="H17" i="19"/>
  <c r="J17" i="19"/>
  <c r="K17" i="19"/>
  <c r="L17" i="19"/>
  <c r="I17" i="19"/>
  <c r="I19" i="19"/>
  <c r="H38" i="19"/>
  <c r="J38" i="19"/>
  <c r="K38" i="19"/>
  <c r="L38" i="19"/>
  <c r="I38" i="19"/>
  <c r="H24" i="19"/>
  <c r="J24" i="19"/>
  <c r="K24" i="19"/>
  <c r="L24" i="19"/>
  <c r="I24" i="19"/>
  <c r="H33" i="19"/>
  <c r="J33" i="19"/>
  <c r="K33" i="19"/>
  <c r="L33" i="19"/>
  <c r="H31" i="19"/>
  <c r="J31" i="19"/>
  <c r="K31" i="19"/>
  <c r="L31" i="19"/>
  <c r="H29" i="19"/>
  <c r="J29" i="19"/>
  <c r="K29" i="19"/>
  <c r="L29" i="19"/>
  <c r="H27" i="19"/>
  <c r="H26" i="19" s="1"/>
  <c r="J27" i="19"/>
  <c r="K27" i="19"/>
  <c r="L27" i="19"/>
  <c r="I33" i="19"/>
  <c r="I29" i="19"/>
  <c r="I31" i="19"/>
  <c r="I27" i="19"/>
  <c r="H13" i="18"/>
  <c r="J13" i="18"/>
  <c r="J12" i="18" s="1"/>
  <c r="K13" i="18"/>
  <c r="L13" i="18"/>
  <c r="I13" i="18"/>
  <c r="H20" i="18"/>
  <c r="J20" i="18"/>
  <c r="K20" i="18"/>
  <c r="L20" i="18"/>
  <c r="I20" i="18"/>
  <c r="H27" i="18"/>
  <c r="I27" i="18"/>
  <c r="I32" i="18"/>
  <c r="H35" i="16"/>
  <c r="G30" i="16"/>
  <c r="H38" i="16"/>
  <c r="G11" i="16"/>
  <c r="G8" i="16"/>
  <c r="J26" i="19" l="1"/>
  <c r="K26" i="19"/>
  <c r="H85" i="21"/>
  <c r="G85" i="21"/>
  <c r="D54" i="21"/>
  <c r="H54" i="21"/>
  <c r="I26" i="19"/>
  <c r="L26" i="19"/>
  <c r="K12" i="18"/>
  <c r="I12" i="18"/>
  <c r="L12" i="18"/>
  <c r="E12" i="21"/>
  <c r="G54" i="21"/>
  <c r="H12" i="18"/>
  <c r="E85" i="21"/>
  <c r="E84" i="21" s="1"/>
  <c r="G84" i="21"/>
  <c r="G8" i="21" s="1"/>
  <c r="D85" i="21"/>
  <c r="D84" i="21" s="1"/>
  <c r="D8" i="21" s="1"/>
  <c r="H84" i="21"/>
  <c r="H8" i="21" s="1"/>
  <c r="E54" i="21"/>
  <c r="E53" i="21" s="1"/>
  <c r="J12" i="20"/>
  <c r="J11" i="20" s="1"/>
  <c r="G53" i="21" l="1"/>
  <c r="F58" i="21"/>
  <c r="F54" i="21" s="1"/>
  <c r="F53" i="21" l="1"/>
  <c r="G66" i="21" l="1"/>
  <c r="F66" i="21"/>
  <c r="G63" i="21" l="1"/>
  <c r="G62" i="21" s="1"/>
  <c r="G61" i="21" s="1"/>
  <c r="F63" i="21"/>
  <c r="F62" i="21" l="1"/>
  <c r="F61" i="21" s="1"/>
  <c r="D13" i="21"/>
  <c r="D12" i="21" s="1"/>
  <c r="H12" i="20"/>
  <c r="H11" i="20" s="1"/>
  <c r="I13" i="19"/>
  <c r="I12" i="19" s="1"/>
  <c r="H13" i="19"/>
  <c r="H32" i="18"/>
  <c r="H12" i="19" l="1"/>
  <c r="H26" i="18"/>
  <c r="F38" i="16" l="1"/>
  <c r="G38" i="16" s="1"/>
  <c r="I35" i="16" s="1"/>
  <c r="I38" i="16" s="1"/>
  <c r="J35" i="16" s="1"/>
  <c r="J38" i="16" s="1"/>
  <c r="J21" i="16" l="1"/>
  <c r="I21" i="16"/>
  <c r="H21" i="16"/>
  <c r="G21" i="16"/>
  <c r="F21" i="16"/>
  <c r="J11" i="16"/>
  <c r="I11" i="16"/>
  <c r="H11" i="16"/>
  <c r="F11" i="16"/>
  <c r="J8" i="16"/>
  <c r="H8" i="16"/>
  <c r="F8" i="16"/>
  <c r="J14" i="16" l="1"/>
  <c r="J22" i="16" s="1"/>
  <c r="J29" i="16" s="1"/>
  <c r="F14" i="16"/>
  <c r="F22" i="16" s="1"/>
  <c r="G14" i="16"/>
  <c r="G29" i="16" s="1"/>
  <c r="I14" i="16"/>
  <c r="I22" i="16" s="1"/>
  <c r="I29" i="16" s="1"/>
  <c r="H14" i="16"/>
  <c r="J30" i="16"/>
  <c r="H22" i="16" l="1"/>
  <c r="H29" i="16" s="1"/>
  <c r="H30" i="16" s="1"/>
  <c r="I30" i="16"/>
</calcChain>
</file>

<file path=xl/sharedStrings.xml><?xml version="1.0" encoding="utf-8"?>
<sst xmlns="http://schemas.openxmlformats.org/spreadsheetml/2006/main" count="392" uniqueCount="133">
  <si>
    <t>PRIHODI UKUPNO</t>
  </si>
  <si>
    <t>RASHODI UKUPNO</t>
  </si>
  <si>
    <t>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</si>
  <si>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</si>
  <si>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</si>
  <si>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</si>
  <si>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</si>
  <si>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</si>
  <si>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</si>
  <si>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</si>
  <si>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I. OPĆI DIO</t>
  </si>
  <si>
    <t>Šifra</t>
  </si>
  <si>
    <t>Materijalni rashodi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</si>
  <si>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</si>
  <si>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</si>
  <si>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</si>
  <si>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</si>
  <si>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</si>
  <si>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>EUR</t>
  </si>
  <si>
    <t>PRIHODI POSLOVANJA PREMA EKONOMSKOJ KLASIFIKACIJI</t>
  </si>
  <si>
    <t>RASHODI POSLOVANJA PREMA EKONOMSKOJ KLASIFIKACIJI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</si>
  <si>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</si>
  <si>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</si>
  <si>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</si>
  <si>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</si>
  <si>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</si>
  <si>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</si>
  <si>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</si>
  <si>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</si>
  <si>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</si>
  <si>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</si>
  <si>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</si>
  <si>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</si>
  <si>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</si>
  <si>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</si>
  <si>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</si>
  <si>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Projekcija proračuna
za 2027.</t>
  </si>
  <si>
    <t>SVEUKUPNO PRIHODI</t>
  </si>
  <si>
    <t xml:space="preserve"> 6</t>
  </si>
  <si>
    <t xml:space="preserve"> 63</t>
  </si>
  <si>
    <t>Pomoći iz inozemstva i od subjekata unutar općeg proračuna</t>
  </si>
  <si>
    <t xml:space="preserve"> 64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</si>
  <si>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</si>
  <si>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</si>
  <si>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</si>
  <si>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</si>
  <si>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</si>
  <si>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>Prihodi iz nadležnog proračuna i od HZZO-a temeljem ugovornih obveza</t>
  </si>
  <si>
    <t xml:space="preserve"> 68</t>
  </si>
  <si>
    <t>Kazne, upravne mjere i ostali prihodi</t>
  </si>
  <si>
    <t xml:space="preserve"> 9</t>
  </si>
  <si>
    <t>Vlastiti izvori</t>
  </si>
  <si>
    <t xml:space="preserve"> 92</t>
  </si>
  <si>
    <t>Rezultat poslovanja</t>
  </si>
  <si>
    <t>SVEUKUPNO RASHODI</t>
  </si>
  <si>
    <t xml:space="preserve"> 3</t>
  </si>
  <si>
    <t xml:space="preserve"> 31</t>
  </si>
  <si>
    <t xml:space="preserve"> 32</t>
  </si>
  <si>
    <t xml:space="preserve"> 34</t>
  </si>
  <si>
    <t>Financijski rashodi</t>
  </si>
  <si>
    <t xml:space="preserve"> 36</t>
  </si>
  <si>
    <t>Pomoći dane u inozemstvo i unutar općeg proračuna</t>
  </si>
  <si>
    <t xml:space="preserve"> 4</t>
  </si>
  <si>
    <t xml:space="preserve"> 41</t>
  </si>
  <si>
    <t xml:space="preserve"> 42</t>
  </si>
  <si>
    <t>PRORAČUN GRADSKE KNJIŽNICE MARKA MARULIĆA SPLIT ZA 2025. I PROJEKCIJA ZA 2026. I 2027. GODINU</t>
  </si>
  <si>
    <t>Izvor 1.</t>
  </si>
  <si>
    <t>OPĆI PRIHODI I PRIMICI</t>
  </si>
  <si>
    <t>Izvor 1.1.</t>
  </si>
  <si>
    <t>Izvor 3.</t>
  </si>
  <si>
    <t>VLASTITI PRIHODI</t>
  </si>
  <si>
    <t>Izvor 3.1.</t>
  </si>
  <si>
    <t>OSTALI VLASTITI PRIHODI</t>
  </si>
  <si>
    <t>Izvor 4.</t>
  </si>
  <si>
    <t>PRIHODI ZA POSEBNE NAMJENE</t>
  </si>
  <si>
    <t>Izvor 4.3.</t>
  </si>
  <si>
    <t>OSTALI NAMJENSKI PRIHODI</t>
  </si>
  <si>
    <t>Izvor 5.</t>
  </si>
  <si>
    <t>POMOĆI</t>
  </si>
  <si>
    <t>Izvor 5.2.</t>
  </si>
  <si>
    <t>POMOĆI TEMELJEM PRIJENOSA EU SREDSTAVA</t>
  </si>
  <si>
    <t>Izvor 5.3.</t>
  </si>
  <si>
    <t>POMOĆI IZ DRŽAVNOG PRORAČUNA</t>
  </si>
  <si>
    <t>Izvor 5.4.</t>
  </si>
  <si>
    <t>POMOĆI IZ ŽUPANIJSKOG PRORAČUNA</t>
  </si>
  <si>
    <t>Izvor 5.5.</t>
  </si>
  <si>
    <t>POMOĆI IZ DRUGIH PRORAČUNA</t>
  </si>
  <si>
    <t>Izvor 6.</t>
  </si>
  <si>
    <t>DONACIJE</t>
  </si>
  <si>
    <t>Izvor 6.1.</t>
  </si>
  <si>
    <t>PRIHODI I RASHODI POSLOVANJA PO IZVORIMA FINANCIRANJA</t>
  </si>
  <si>
    <t>€</t>
  </si>
  <si>
    <t>Funkcijska 08</t>
  </si>
  <si>
    <t>Rekreacija, kultura i religija</t>
  </si>
  <si>
    <t>Funkcijska 082</t>
  </si>
  <si>
    <t>Službe kulture</t>
  </si>
  <si>
    <t>Program S053502</t>
  </si>
  <si>
    <t>Aktivnost S053502T350202</t>
  </si>
  <si>
    <t>Program S053505</t>
  </si>
  <si>
    <t>Aktivnost S053505A350501</t>
  </si>
  <si>
    <t>Program S063601</t>
  </si>
  <si>
    <t>Aktivnost S063601K360101</t>
  </si>
  <si>
    <t>II POSEBAN DIO</t>
  </si>
  <si>
    <t>Aktivnost S053502A350201 Djelatnost Gradske knjižnice</t>
  </si>
  <si>
    <t>Javne potrebe u kulturi</t>
  </si>
  <si>
    <t>Glavni program S05</t>
  </si>
  <si>
    <t>Glava 10302</t>
  </si>
  <si>
    <t>Odsjek za kulturu</t>
  </si>
  <si>
    <t>Razdel 103</t>
  </si>
  <si>
    <t>Upravni odjel za društvene djelatnosti</t>
  </si>
  <si>
    <t>EU projekti</t>
  </si>
  <si>
    <t>Stručna tijela i vijeća</t>
  </si>
  <si>
    <t>Upravna i kazališna vijeća</t>
  </si>
  <si>
    <t>Ulaganja u opremu i otkupi</t>
  </si>
  <si>
    <t>Kupnja knjiga i opreme</t>
  </si>
  <si>
    <t>Aktivnost S053502K350201</t>
  </si>
  <si>
    <t>„Rekonstrukcija GKMM knjižnice Spinut“</t>
  </si>
  <si>
    <t xml:space="preserve"> Knjižnična i izdavačka djelatnost</t>
  </si>
  <si>
    <t>Izvršenje 2024.</t>
  </si>
  <si>
    <t>Plan 2025.</t>
  </si>
  <si>
    <t>Proračun za 2026.</t>
  </si>
  <si>
    <t>Projekcija proračuna
za 2028.</t>
  </si>
  <si>
    <t>VIŠAK/MANJAK IZ PRETHODNE GOD.KOJI ĆE SE RASPOREDITI/POKRITI</t>
  </si>
  <si>
    <t>Proračun 2026.</t>
  </si>
  <si>
    <t>Projekcija 2027.</t>
  </si>
  <si>
    <t>Projekcija 2028.</t>
  </si>
  <si>
    <t>Aktivnost</t>
  </si>
  <si>
    <t>Tekući projekt "Za dobre vibre i dalje čitaj libre"</t>
  </si>
  <si>
    <t>PRORAČUN GRADSKE KNJIŽNICE MARKA MARULIĆA SPLIT ZA 2026. I PROJEKCIJA ZA 2027. I 2028. GODINU</t>
  </si>
  <si>
    <t xml:space="preserve">Aktivnost </t>
  </si>
  <si>
    <t>„Rekonstrukcija multimedijalne dvorane u Središnjici GKMM“</t>
  </si>
  <si>
    <t>PRORAČUN JEDINICE LOKALNE I PODRUČNE (REGIONALNE) SAMOUPRAVE ZA 2026. I PROJEKCIJA ZA 2027. I 2028. GODINU</t>
  </si>
  <si>
    <t>Proračun 202.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</si>
</sst>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</font>
    <font>
      <sz val="8"/>
      <color indexed="8"/>
      <name val="Arial"/>
      <charset val="238"/>
    </font>
    <font>
      <sz val="8"/>
      <color indexed="12"/>
      <name val="Arial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7" fillId="0" borderId="0"/>
  </cellStyleXfs>
  <cellXfs count="15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 applyProtection="1">
      <alignment horizontal="right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1"/>
    <xf numFmtId="0" fontId="19" fillId="0" borderId="0" xfId="1" applyFont="1" applyAlignment="1" applyProtection="1">
      <alignment horizontal="center" vertical="top" wrapText="1" readingOrder="1"/>
      <protection locked="0"/>
    </xf>
    <xf numFmtId="165" fontId="18" fillId="0" borderId="0" xfId="1" applyNumberFormat="1"/>
    <xf numFmtId="0" fontId="20" fillId="5" borderId="0" xfId="1" applyFont="1" applyFill="1" applyBorder="1" applyAlignment="1" applyProtection="1">
      <alignment vertical="top" wrapText="1" readingOrder="1"/>
      <protection locked="0"/>
    </xf>
    <xf numFmtId="0" fontId="18" fillId="2" borderId="0" xfId="1" applyFill="1" applyBorder="1"/>
    <xf numFmtId="164" fontId="20" fillId="5" borderId="0" xfId="1" applyNumberFormat="1" applyFont="1" applyFill="1" applyBorder="1" applyAlignment="1" applyProtection="1">
      <alignment horizontal="right" vertical="top" wrapText="1" readingOrder="1"/>
      <protection locked="0"/>
    </xf>
    <xf numFmtId="0" fontId="21" fillId="5" borderId="3" xfId="1" applyFont="1" applyFill="1" applyBorder="1" applyAlignment="1" applyProtection="1">
      <alignment vertical="top" wrapText="1" readingOrder="1"/>
      <protection locked="0"/>
    </xf>
    <xf numFmtId="164" fontId="21" fillId="5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/>
    <xf numFmtId="0" fontId="22" fillId="0" borderId="0" xfId="2" applyFont="1" applyAlignment="1" applyProtection="1">
      <alignment horizontal="center" vertical="top" wrapText="1" readingOrder="1"/>
      <protection locked="0"/>
    </xf>
    <xf numFmtId="0" fontId="22" fillId="0" borderId="0" xfId="2" applyFont="1" applyAlignment="1" applyProtection="1">
      <alignment horizontal="right" vertical="top" wrapText="1" readingOrder="1"/>
      <protection locked="0"/>
    </xf>
    <xf numFmtId="0" fontId="21" fillId="5" borderId="0" xfId="2" applyFont="1" applyFill="1" applyAlignment="1" applyProtection="1">
      <alignment vertical="top" wrapText="1" readingOrder="1"/>
      <protection locked="0"/>
    </xf>
    <xf numFmtId="0" fontId="21" fillId="5" borderId="3" xfId="2" applyFont="1" applyFill="1" applyBorder="1" applyAlignment="1" applyProtection="1">
      <alignment vertical="top" wrapText="1" readingOrder="1"/>
      <protection locked="0"/>
    </xf>
    <xf numFmtId="0" fontId="21" fillId="5" borderId="3" xfId="2" applyFont="1" applyFill="1" applyBorder="1" applyAlignment="1" applyProtection="1">
      <alignment vertical="top" wrapText="1" readingOrder="1"/>
      <protection locked="0"/>
    </xf>
    <xf numFmtId="164" fontId="21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1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3" xfId="2" applyFont="1" applyFill="1" applyBorder="1" applyAlignment="1" applyProtection="1">
      <alignment vertical="top" wrapText="1" readingOrder="1"/>
      <protection locked="0"/>
    </xf>
    <xf numFmtId="165" fontId="7" fillId="0" borderId="0" xfId="2" applyNumberFormat="1"/>
    <xf numFmtId="0" fontId="23" fillId="5" borderId="3" xfId="2" applyFont="1" applyFill="1" applyBorder="1" applyAlignment="1" applyProtection="1">
      <alignment horizontal="center" vertical="top" wrapText="1" readingOrder="1"/>
      <protection locked="0"/>
    </xf>
    <xf numFmtId="0" fontId="23" fillId="5" borderId="3" xfId="2" applyFont="1" applyFill="1" applyBorder="1" applyAlignment="1" applyProtection="1">
      <alignment horizontal="right" vertical="top" wrapText="1" readingOrder="1"/>
      <protection locked="0"/>
    </xf>
    <xf numFmtId="0" fontId="21" fillId="2" borderId="0" xfId="2" applyFont="1" applyFill="1" applyAlignment="1" applyProtection="1">
      <alignment horizontal="center" vertical="top" wrapText="1" readingOrder="1"/>
      <protection locked="0"/>
    </xf>
    <xf numFmtId="0" fontId="7" fillId="2" borderId="0" xfId="2" applyFont="1" applyFill="1"/>
    <xf numFmtId="0" fontId="21" fillId="2" borderId="0" xfId="2" applyFont="1" applyFill="1" applyAlignment="1" applyProtection="1">
      <alignment horizontal="right" vertical="top" wrapText="1" readingOrder="1"/>
      <protection locked="0"/>
    </xf>
    <xf numFmtId="0" fontId="7" fillId="0" borderId="0" xfId="2" applyAlignment="1"/>
    <xf numFmtId="0" fontId="21" fillId="5" borderId="3" xfId="2" applyFont="1" applyFill="1" applyBorder="1" applyAlignment="1" applyProtection="1">
      <alignment horizontal="left" vertical="top" wrapText="1" readingOrder="1"/>
      <protection locked="0"/>
    </xf>
    <xf numFmtId="0" fontId="21" fillId="5" borderId="3" xfId="2" applyFont="1" applyFill="1" applyBorder="1" applyAlignment="1" applyProtection="1">
      <alignment vertical="top" wrapText="1" readingOrder="1"/>
      <protection locked="0"/>
    </xf>
    <xf numFmtId="0" fontId="7" fillId="0" borderId="0" xfId="2" applyBorder="1"/>
    <xf numFmtId="164" fontId="21" fillId="5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19" fillId="0" borderId="0" xfId="1" applyFont="1" applyAlignment="1" applyProtection="1">
      <alignment horizontal="right" vertical="top" wrapText="1" readingOrder="1"/>
      <protection locked="0"/>
    </xf>
    <xf numFmtId="0" fontId="22" fillId="0" borderId="0" xfId="1" applyFont="1" applyAlignment="1" applyProtection="1">
      <alignment horizontal="right" vertical="top" wrapText="1" readingOrder="1"/>
      <protection locked="0"/>
    </xf>
    <xf numFmtId="0" fontId="22" fillId="0" borderId="0" xfId="2" applyFont="1" applyAlignment="1" applyProtection="1">
      <alignment horizontal="right" vertical="top" wrapText="1" readingOrder="1"/>
      <protection locked="0"/>
    </xf>
    <xf numFmtId="0" fontId="23" fillId="5" borderId="3" xfId="2" applyFont="1" applyFill="1" applyBorder="1" applyAlignment="1" applyProtection="1">
      <alignment horizontal="right" vertical="top" wrapText="1" readingOrder="1"/>
      <protection locked="0"/>
    </xf>
    <xf numFmtId="0" fontId="23" fillId="5" borderId="3" xfId="2" applyFont="1" applyFill="1" applyBorder="1" applyAlignment="1" applyProtection="1">
      <alignment vertical="top" wrapText="1" readingOrder="1"/>
      <protection locked="0"/>
    </xf>
    <xf numFmtId="164" fontId="23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1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1" fillId="5" borderId="1" xfId="2" applyNumberFormat="1" applyFont="1" applyFill="1" applyBorder="1" applyAlignment="1" applyProtection="1">
      <alignment horizontal="right" vertical="top" wrapText="1" readingOrder="1"/>
      <protection locked="0"/>
    </xf>
    <xf numFmtId="0" fontId="21" fillId="2" borderId="0" xfId="2" applyFont="1" applyFill="1" applyAlignment="1" applyProtection="1">
      <alignment horizontal="right" vertical="top" wrapText="1" readingOrder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3" fillId="5" borderId="3" xfId="1" applyFont="1" applyFill="1" applyBorder="1" applyAlignment="1" applyProtection="1">
      <alignment vertical="top" wrapText="1" readingOrder="1"/>
      <protection locked="0"/>
    </xf>
    <xf numFmtId="164" fontId="23" fillId="5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5" xfId="2" applyFont="1" applyBorder="1" applyAlignment="1" applyProtection="1">
      <alignment horizontal="right" vertical="top" wrapText="1" readingOrder="1"/>
      <protection locked="0"/>
    </xf>
    <xf numFmtId="0" fontId="23" fillId="5" borderId="1" xfId="2" applyFont="1" applyFill="1" applyBorder="1" applyAlignment="1" applyProtection="1">
      <alignment horizontal="right" vertical="top" wrapText="1" readingOrder="1"/>
      <protection locked="0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23" fillId="5" borderId="3" xfId="1" applyFont="1" applyFill="1" applyBorder="1" applyAlignment="1" applyProtection="1">
      <alignment vertical="top" wrapText="1" readingOrder="1"/>
      <protection locked="0"/>
    </xf>
    <xf numFmtId="0" fontId="23" fillId="5" borderId="3" xfId="2" applyFont="1" applyFill="1" applyBorder="1" applyAlignment="1" applyProtection="1">
      <alignment vertical="top" wrapText="1" readingOrder="1"/>
      <protection locked="0"/>
    </xf>
    <xf numFmtId="0" fontId="23" fillId="5" borderId="3" xfId="2" applyFont="1" applyFill="1" applyBorder="1" applyAlignment="1" applyProtection="1">
      <alignment horizontal="right" vertical="top" wrapText="1" readingOrder="1"/>
      <protection locked="0"/>
    </xf>
    <xf numFmtId="0" fontId="23" fillId="5" borderId="1" xfId="2" applyFont="1" applyFill="1" applyBorder="1" applyAlignment="1" applyProtection="1">
      <alignment horizontal="center" vertical="top" wrapText="1" readingOrder="1"/>
      <protection locked="0"/>
    </xf>
    <xf numFmtId="0" fontId="23" fillId="5" borderId="1" xfId="2" applyFont="1" applyFill="1" applyBorder="1" applyAlignment="1" applyProtection="1">
      <alignment vertical="top" wrapText="1" readingOrder="1"/>
      <protection locked="0"/>
    </xf>
    <xf numFmtId="0" fontId="21" fillId="5" borderId="1" xfId="2" applyFont="1" applyFill="1" applyBorder="1" applyAlignment="1" applyProtection="1">
      <alignment vertical="top" wrapText="1" readingOrder="1"/>
      <protection locked="0"/>
    </xf>
    <xf numFmtId="0" fontId="23" fillId="6" borderId="3" xfId="2" applyFont="1" applyFill="1" applyBorder="1" applyAlignment="1" applyProtection="1">
      <alignment vertical="center" wrapText="1" readingOrder="1"/>
      <protection locked="0"/>
    </xf>
    <xf numFmtId="0" fontId="23" fillId="6" borderId="1" xfId="2" applyFont="1" applyFill="1" applyBorder="1" applyAlignment="1" applyProtection="1">
      <alignment vertical="center" wrapText="1" readingOrder="1"/>
      <protection locked="0"/>
    </xf>
    <xf numFmtId="164" fontId="23" fillId="6" borderId="3" xfId="2" applyNumberFormat="1" applyFont="1" applyFill="1" applyBorder="1" applyAlignment="1" applyProtection="1">
      <alignment horizontal="right" vertical="center" wrapText="1" readingOrder="1"/>
      <protection locked="0"/>
    </xf>
    <xf numFmtId="0" fontId="23" fillId="6" borderId="3" xfId="2" applyFont="1" applyFill="1" applyBorder="1" applyAlignment="1" applyProtection="1">
      <alignment vertical="top" wrapText="1" readingOrder="1"/>
      <protection locked="0"/>
    </xf>
    <xf numFmtId="164" fontId="23" fillId="6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6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Alignment="1">
      <alignment horizontal="right" vertical="center"/>
    </xf>
    <xf numFmtId="165" fontId="7" fillId="0" borderId="0" xfId="2" applyNumberFormat="1" applyAlignment="1">
      <alignment horizontal="right" vertical="center"/>
    </xf>
    <xf numFmtId="0" fontId="23" fillId="6" borderId="1" xfId="2" applyFont="1" applyFill="1" applyBorder="1" applyAlignment="1" applyProtection="1">
      <alignment horizontal="left" vertical="center" wrapText="1"/>
      <protection locked="0"/>
    </xf>
    <xf numFmtId="0" fontId="23" fillId="6" borderId="3" xfId="2" applyFont="1" applyFill="1" applyBorder="1" applyAlignment="1" applyProtection="1">
      <alignment horizontal="left" vertical="center" wrapText="1"/>
      <protection locked="0"/>
    </xf>
    <xf numFmtId="0" fontId="23" fillId="6" borderId="1" xfId="2" applyFont="1" applyFill="1" applyBorder="1" applyAlignment="1" applyProtection="1">
      <alignment vertical="top" wrapText="1" readingOrder="1"/>
      <protection locked="0"/>
    </xf>
    <xf numFmtId="0" fontId="7" fillId="2" borderId="0" xfId="2" applyFill="1"/>
    <xf numFmtId="0" fontId="23" fillId="6" borderId="1" xfId="2" applyFont="1" applyFill="1" applyBorder="1" applyAlignment="1" applyProtection="1">
      <alignment horizontal="left" vertical="top" wrapText="1" readingOrder="1"/>
      <protection locked="0"/>
    </xf>
    <xf numFmtId="0" fontId="23" fillId="5" borderId="3" xfId="1" applyFont="1" applyFill="1" applyBorder="1" applyAlignment="1" applyProtection="1">
      <alignment horizontal="center" vertical="top" wrapText="1" readingOrder="1"/>
      <protection locked="0"/>
    </xf>
    <xf numFmtId="0" fontId="23" fillId="5" borderId="3" xfId="1" applyFont="1" applyFill="1" applyBorder="1" applyAlignment="1" applyProtection="1">
      <alignment horizontal="right" vertical="top" wrapText="1" readingOrder="1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3" fontId="8" fillId="3" borderId="3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 applyProtection="1">
      <alignment horizontal="right" wrapText="1"/>
    </xf>
    <xf numFmtId="3" fontId="8" fillId="0" borderId="3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5" borderId="1" xfId="1" applyFont="1" applyFill="1" applyBorder="1" applyAlignment="1" applyProtection="1">
      <alignment horizontal="center" vertical="top" wrapText="1" readingOrder="1"/>
      <protection locked="0"/>
    </xf>
    <xf numFmtId="0" fontId="23" fillId="5" borderId="2" xfId="1" applyFont="1" applyFill="1" applyBorder="1" applyAlignment="1" applyProtection="1">
      <alignment horizontal="center" vertical="top" wrapText="1" readingOrder="1"/>
      <protection locked="0"/>
    </xf>
    <xf numFmtId="0" fontId="23" fillId="5" borderId="4" xfId="1" applyFont="1" applyFill="1" applyBorder="1" applyAlignment="1" applyProtection="1">
      <alignment horizontal="center" vertical="top" wrapText="1" readingOrder="1"/>
      <protection locked="0"/>
    </xf>
    <xf numFmtId="0" fontId="21" fillId="5" borderId="3" xfId="1" applyFont="1" applyFill="1" applyBorder="1" applyAlignment="1" applyProtection="1">
      <alignment vertical="top" wrapText="1" readingOrder="1"/>
      <protection locked="0"/>
    </xf>
    <xf numFmtId="0" fontId="7" fillId="2" borderId="3" xfId="1" applyFont="1" applyFill="1" applyBorder="1"/>
    <xf numFmtId="0" fontId="23" fillId="5" borderId="3" xfId="1" applyFont="1" applyFill="1" applyBorder="1" applyAlignment="1" applyProtection="1">
      <alignment vertical="top" wrapText="1" readingOrder="1"/>
      <protection locked="0"/>
    </xf>
    <xf numFmtId="0" fontId="8" fillId="2" borderId="3" xfId="1" applyFont="1" applyFill="1" applyBorder="1"/>
    <xf numFmtId="0" fontId="23" fillId="5" borderId="3" xfId="1" applyFont="1" applyFill="1" applyBorder="1" applyAlignment="1" applyProtection="1">
      <alignment horizontal="center" vertical="top" wrapText="1" readingOrder="1"/>
      <protection locked="0"/>
    </xf>
    <xf numFmtId="0" fontId="8" fillId="2" borderId="3" xfId="1" applyFont="1" applyFill="1" applyBorder="1" applyAlignment="1" applyProtection="1">
      <alignment vertical="top" wrapText="1"/>
      <protection locked="0"/>
    </xf>
    <xf numFmtId="0" fontId="21" fillId="5" borderId="3" xfId="2" applyFont="1" applyFill="1" applyBorder="1" applyAlignment="1" applyProtection="1">
      <alignment vertical="top" wrapText="1" readingOrder="1"/>
      <protection locked="0"/>
    </xf>
    <xf numFmtId="0" fontId="7" fillId="2" borderId="3" xfId="2" applyFont="1" applyFill="1" applyBorder="1"/>
    <xf numFmtId="0" fontId="23" fillId="5" borderId="3" xfId="2" applyFont="1" applyFill="1" applyBorder="1" applyAlignment="1" applyProtection="1">
      <alignment vertical="top" wrapText="1" readingOrder="1"/>
      <protection locked="0"/>
    </xf>
    <xf numFmtId="0" fontId="8" fillId="2" borderId="3" xfId="2" applyFont="1" applyFill="1" applyBorder="1"/>
    <xf numFmtId="0" fontId="23" fillId="5" borderId="3" xfId="2" applyFont="1" applyFill="1" applyBorder="1" applyAlignment="1" applyProtection="1">
      <alignment horizontal="center" vertical="top" wrapText="1" readingOrder="1"/>
      <protection locked="0"/>
    </xf>
    <xf numFmtId="0" fontId="8" fillId="2" borderId="3" xfId="2" applyFont="1" applyFill="1" applyBorder="1" applyAlignment="1" applyProtection="1">
      <alignment vertical="top" wrapText="1"/>
      <protection locked="0"/>
    </xf>
    <xf numFmtId="0" fontId="23" fillId="5" borderId="3" xfId="2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2" fillId="0" borderId="0" xfId="2" applyFont="1" applyAlignment="1" applyProtection="1">
      <alignment horizontal="right" vertical="top" wrapText="1" readingOrder="1"/>
      <protection locked="0"/>
    </xf>
    <xf numFmtId="0" fontId="7" fillId="0" borderId="0" xfId="2"/>
    <xf numFmtId="164" fontId="21" fillId="5" borderId="1" xfId="2" applyNumberFormat="1" applyFont="1" applyFill="1" applyBorder="1" applyAlignment="1" applyProtection="1">
      <alignment horizontal="right" vertical="top" wrapText="1" readingOrder="1"/>
      <protection locked="0"/>
    </xf>
    <xf numFmtId="164" fontId="21" fillId="5" borderId="2" xfId="2" applyNumberFormat="1" applyFont="1" applyFill="1" applyBorder="1" applyAlignment="1" applyProtection="1">
      <alignment horizontal="right" vertical="top" wrapText="1" readingOrder="1"/>
      <protection locked="0"/>
    </xf>
    <xf numFmtId="164" fontId="21" fillId="5" borderId="4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1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2" xfId="2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4" xfId="2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23" fillId="6" borderId="3" xfId="2" applyFont="1" applyFill="1" applyBorder="1" applyAlignment="1" applyProtection="1">
      <alignment horizontal="left" vertical="top" wrapText="1" readingOrder="1"/>
      <protection locked="0"/>
    </xf>
    <xf numFmtId="164" fontId="23" fillId="6" borderId="6" xfId="2" applyNumberFormat="1" applyFont="1" applyFill="1" applyBorder="1" applyAlignment="1" applyProtection="1">
      <alignment horizontal="right" vertical="center" wrapText="1" readingOrder="1"/>
      <protection locked="0"/>
    </xf>
    <xf numFmtId="164" fontId="23" fillId="6" borderId="8" xfId="2" applyNumberFormat="1" applyFont="1" applyFill="1" applyBorder="1" applyAlignment="1" applyProtection="1">
      <alignment horizontal="right" vertical="center" wrapText="1" readingOrder="1"/>
      <protection locked="0"/>
    </xf>
    <xf numFmtId="164" fontId="23" fillId="6" borderId="7" xfId="2" applyNumberFormat="1" applyFont="1" applyFill="1" applyBorder="1" applyAlignment="1" applyProtection="1">
      <alignment horizontal="right" vertical="center" wrapText="1" readingOrder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13" workbookViewId="0">
      <selection activeCell="G27" sqref="G2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2" t="s">
        <v>131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102" t="s">
        <v>10</v>
      </c>
      <c r="B3" s="102"/>
      <c r="C3" s="102"/>
      <c r="D3" s="102"/>
      <c r="E3" s="102"/>
      <c r="F3" s="102"/>
      <c r="G3" s="102"/>
      <c r="H3" s="102"/>
      <c r="I3" s="103"/>
      <c r="J3" s="103"/>
    </row>
    <row r="4" spans="1:10" ht="18" x14ac:dyDescent="0.25">
      <c r="A4" s="7"/>
      <c r="B4" s="7"/>
      <c r="C4" s="7"/>
      <c r="D4" s="7"/>
      <c r="E4" s="7"/>
      <c r="F4" s="7"/>
      <c r="G4" s="7"/>
      <c r="H4" s="7"/>
      <c r="I4" s="4"/>
      <c r="J4" s="4"/>
    </row>
    <row r="5" spans="1:10" ht="18" customHeight="1" x14ac:dyDescent="0.25">
      <c r="A5" s="102" t="s">
        <v>14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9" t="s">
        <v>18</v>
      </c>
    </row>
    <row r="7" spans="1:10" ht="25.5" x14ac:dyDescent="0.25">
      <c r="A7" s="13"/>
      <c r="B7" s="14"/>
      <c r="C7" s="14"/>
      <c r="D7" s="15"/>
      <c r="E7" s="16"/>
      <c r="F7" s="94" t="s">
        <v>118</v>
      </c>
      <c r="G7" s="94" t="s">
        <v>119</v>
      </c>
      <c r="H7" s="94" t="s">
        <v>120</v>
      </c>
      <c r="I7" s="94" t="s">
        <v>36</v>
      </c>
      <c r="J7" s="94" t="s">
        <v>121</v>
      </c>
    </row>
    <row r="8" spans="1:10" x14ac:dyDescent="0.25">
      <c r="A8" s="105" t="s">
        <v>0</v>
      </c>
      <c r="B8" s="106"/>
      <c r="C8" s="106"/>
      <c r="D8" s="106"/>
      <c r="E8" s="107"/>
      <c r="F8" s="95">
        <f>F9+F10</f>
        <v>2552095.34</v>
      </c>
      <c r="G8" s="95">
        <f t="shared" ref="G8" si="0">G9+G10</f>
        <v>3449276</v>
      </c>
      <c r="H8" s="95">
        <f t="shared" ref="H8:J8" si="1">H9+H10</f>
        <v>5493100</v>
      </c>
      <c r="I8" s="95">
        <f>I9+I10</f>
        <v>4114000</v>
      </c>
      <c r="J8" s="95">
        <f t="shared" si="1"/>
        <v>3794350</v>
      </c>
    </row>
    <row r="9" spans="1:10" x14ac:dyDescent="0.25">
      <c r="A9" s="108" t="s">
        <v>21</v>
      </c>
      <c r="B9" s="109"/>
      <c r="C9" s="109"/>
      <c r="D9" s="109"/>
      <c r="E9" s="101"/>
      <c r="F9" s="96">
        <v>2552095.34</v>
      </c>
      <c r="G9" s="96">
        <v>3449276</v>
      </c>
      <c r="H9" s="96">
        <v>5493100</v>
      </c>
      <c r="I9" s="96">
        <v>4114000</v>
      </c>
      <c r="J9" s="96">
        <v>3794350</v>
      </c>
    </row>
    <row r="10" spans="1:10" x14ac:dyDescent="0.25">
      <c r="A10" s="100" t="s">
        <v>22</v>
      </c>
      <c r="B10" s="101"/>
      <c r="C10" s="101"/>
      <c r="D10" s="101"/>
      <c r="E10" s="101"/>
      <c r="F10" s="96">
        <v>0</v>
      </c>
      <c r="G10" s="96">
        <v>0</v>
      </c>
      <c r="H10" s="96">
        <v>0</v>
      </c>
      <c r="I10" s="96">
        <v>0</v>
      </c>
      <c r="J10" s="96">
        <v>0</v>
      </c>
    </row>
    <row r="11" spans="1:10" x14ac:dyDescent="0.25">
      <c r="A11" s="10" t="s">
        <v>1</v>
      </c>
      <c r="B11" s="72"/>
      <c r="C11" s="72"/>
      <c r="D11" s="72"/>
      <c r="E11" s="72"/>
      <c r="F11" s="95">
        <f>F12+F13</f>
        <v>2545724.2999999998</v>
      </c>
      <c r="G11" s="95">
        <f t="shared" ref="G11" si="2">G12+G13</f>
        <v>3524700</v>
      </c>
      <c r="H11" s="95">
        <f t="shared" ref="H11:J11" si="3">H12+H13</f>
        <v>5493100</v>
      </c>
      <c r="I11" s="95">
        <f t="shared" si="3"/>
        <v>4114000</v>
      </c>
      <c r="J11" s="95">
        <f t="shared" si="3"/>
        <v>3794350</v>
      </c>
    </row>
    <row r="12" spans="1:10" x14ac:dyDescent="0.25">
      <c r="A12" s="112" t="s">
        <v>23</v>
      </c>
      <c r="B12" s="109"/>
      <c r="C12" s="109"/>
      <c r="D12" s="109"/>
      <c r="E12" s="109"/>
      <c r="F12" s="96">
        <v>1999000.49</v>
      </c>
      <c r="G12" s="96">
        <v>2960350</v>
      </c>
      <c r="H12" s="96">
        <v>3416550</v>
      </c>
      <c r="I12" s="96">
        <v>3397150</v>
      </c>
      <c r="J12" s="97">
        <v>3305250</v>
      </c>
    </row>
    <row r="13" spans="1:10" x14ac:dyDescent="0.25">
      <c r="A13" s="113" t="s">
        <v>24</v>
      </c>
      <c r="B13" s="101"/>
      <c r="C13" s="101"/>
      <c r="D13" s="101"/>
      <c r="E13" s="101"/>
      <c r="F13" s="98">
        <v>546723.81000000006</v>
      </c>
      <c r="G13" s="98">
        <v>564350</v>
      </c>
      <c r="H13" s="98">
        <v>2076550</v>
      </c>
      <c r="I13" s="98">
        <v>716850</v>
      </c>
      <c r="J13" s="97">
        <v>489100</v>
      </c>
    </row>
    <row r="14" spans="1:10" x14ac:dyDescent="0.25">
      <c r="A14" s="114" t="s">
        <v>29</v>
      </c>
      <c r="B14" s="106"/>
      <c r="C14" s="106"/>
      <c r="D14" s="106"/>
      <c r="E14" s="106"/>
      <c r="F14" s="95">
        <f>F8-F11</f>
        <v>6371.0400000000373</v>
      </c>
      <c r="G14" s="95">
        <f t="shared" ref="G14:J14" si="4">G8-G11</f>
        <v>-75424</v>
      </c>
      <c r="H14" s="95">
        <f t="shared" si="4"/>
        <v>0</v>
      </c>
      <c r="I14" s="95">
        <f t="shared" si="4"/>
        <v>0</v>
      </c>
      <c r="J14" s="95">
        <f t="shared" si="4"/>
        <v>0</v>
      </c>
    </row>
    <row r="15" spans="1:10" ht="18" x14ac:dyDescent="0.25">
      <c r="A15" s="99"/>
      <c r="B15" s="11"/>
      <c r="C15" s="11"/>
      <c r="D15" s="11"/>
      <c r="E15" s="11"/>
      <c r="F15" s="11"/>
      <c r="G15" s="11"/>
      <c r="H15" s="12"/>
      <c r="I15" s="12"/>
      <c r="J15" s="12"/>
    </row>
    <row r="16" spans="1:10" ht="18" customHeight="1" x14ac:dyDescent="0.25">
      <c r="A16" s="115" t="s">
        <v>13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ht="18" x14ac:dyDescent="0.25">
      <c r="A17" s="99"/>
      <c r="B17" s="11"/>
      <c r="C17" s="11"/>
      <c r="D17" s="11"/>
      <c r="E17" s="11"/>
      <c r="F17" s="11"/>
      <c r="G17" s="11"/>
      <c r="H17" s="12"/>
      <c r="I17" s="12"/>
      <c r="J17" s="12"/>
    </row>
    <row r="18" spans="1:10" ht="25.5" x14ac:dyDescent="0.25">
      <c r="A18" s="13"/>
      <c r="B18" s="14"/>
      <c r="C18" s="14"/>
      <c r="D18" s="15"/>
      <c r="E18" s="16"/>
      <c r="F18" s="94" t="s">
        <v>118</v>
      </c>
      <c r="G18" s="94" t="s">
        <v>119</v>
      </c>
      <c r="H18" s="94" t="s">
        <v>120</v>
      </c>
      <c r="I18" s="94" t="s">
        <v>36</v>
      </c>
      <c r="J18" s="94" t="s">
        <v>121</v>
      </c>
    </row>
    <row r="19" spans="1:10" x14ac:dyDescent="0.25">
      <c r="A19" s="113" t="s">
        <v>25</v>
      </c>
      <c r="B19" s="101"/>
      <c r="C19" s="101"/>
      <c r="D19" s="101"/>
      <c r="E19" s="101"/>
      <c r="F19" s="98"/>
      <c r="G19" s="98"/>
      <c r="H19" s="98"/>
      <c r="I19" s="98"/>
      <c r="J19" s="97"/>
    </row>
    <row r="20" spans="1:10" x14ac:dyDescent="0.25">
      <c r="A20" s="113" t="s">
        <v>26</v>
      </c>
      <c r="B20" s="101"/>
      <c r="C20" s="101"/>
      <c r="D20" s="101"/>
      <c r="E20" s="101"/>
      <c r="F20" s="98"/>
      <c r="G20" s="98"/>
      <c r="H20" s="98"/>
      <c r="I20" s="98"/>
      <c r="J20" s="97"/>
    </row>
    <row r="21" spans="1:10" x14ac:dyDescent="0.25">
      <c r="A21" s="114" t="s">
        <v>2</v>
      </c>
      <c r="B21" s="106"/>
      <c r="C21" s="106"/>
      <c r="D21" s="106"/>
      <c r="E21" s="106"/>
      <c r="F21" s="95">
        <f>F19-F20</f>
        <v>0</v>
      </c>
      <c r="G21" s="95">
        <f t="shared" ref="G21:J21" si="5">G19-G20</f>
        <v>0</v>
      </c>
      <c r="H21" s="95">
        <f t="shared" si="5"/>
        <v>0</v>
      </c>
      <c r="I21" s="95">
        <f t="shared" si="5"/>
        <v>0</v>
      </c>
      <c r="J21" s="95">
        <f t="shared" si="5"/>
        <v>0</v>
      </c>
    </row>
    <row r="22" spans="1:10" x14ac:dyDescent="0.25">
      <c r="A22" s="114" t="s">
        <v>30</v>
      </c>
      <c r="B22" s="106"/>
      <c r="C22" s="106"/>
      <c r="D22" s="106"/>
      <c r="E22" s="106"/>
      <c r="F22" s="95">
        <f>F14+F21</f>
        <v>6371.0400000000373</v>
      </c>
      <c r="G22" s="95">
        <f>G14+G21</f>
        <v>-75424</v>
      </c>
      <c r="H22" s="95">
        <f t="shared" ref="G22:J22" si="6">H14+H21</f>
        <v>0</v>
      </c>
      <c r="I22" s="95">
        <f t="shared" si="6"/>
        <v>0</v>
      </c>
      <c r="J22" s="95">
        <f t="shared" si="6"/>
        <v>0</v>
      </c>
    </row>
    <row r="23" spans="1:10" ht="18" x14ac:dyDescent="0.25">
      <c r="A23" s="21"/>
      <c r="B23" s="11"/>
      <c r="C23" s="11"/>
      <c r="D23" s="11"/>
      <c r="E23" s="11"/>
      <c r="F23" s="11"/>
      <c r="G23" s="11"/>
      <c r="H23" s="12"/>
      <c r="I23" s="12"/>
      <c r="J23" s="12"/>
    </row>
    <row r="24" spans="1:10" ht="18" customHeight="1" x14ac:dyDescent="0.25">
      <c r="A24" s="115" t="s">
        <v>28</v>
      </c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 ht="18" customHeight="1" x14ac:dyDescent="0.25">
      <c r="A25" s="71"/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5.5" x14ac:dyDescent="0.25">
      <c r="A26" s="13"/>
      <c r="B26" s="14"/>
      <c r="C26" s="14"/>
      <c r="D26" s="15"/>
      <c r="E26" s="16"/>
      <c r="F26" s="94" t="s">
        <v>118</v>
      </c>
      <c r="G26" s="94" t="s">
        <v>119</v>
      </c>
      <c r="H26" s="94" t="s">
        <v>120</v>
      </c>
      <c r="I26" s="94" t="s">
        <v>36</v>
      </c>
      <c r="J26" s="94" t="s">
        <v>121</v>
      </c>
    </row>
    <row r="27" spans="1:10" ht="15" customHeight="1" x14ac:dyDescent="0.25">
      <c r="A27" s="117" t="s">
        <v>33</v>
      </c>
      <c r="B27" s="118"/>
      <c r="C27" s="118"/>
      <c r="D27" s="118"/>
      <c r="E27" s="119"/>
      <c r="F27" s="17">
        <v>0</v>
      </c>
      <c r="G27" s="17">
        <v>75424</v>
      </c>
      <c r="H27" s="17">
        <v>0</v>
      </c>
      <c r="I27" s="17">
        <v>0</v>
      </c>
      <c r="J27" s="18">
        <v>0</v>
      </c>
    </row>
    <row r="28" spans="1:10" ht="30" customHeight="1" x14ac:dyDescent="0.25">
      <c r="A28" s="117" t="s">
        <v>122</v>
      </c>
      <c r="B28" s="118"/>
      <c r="C28" s="118"/>
      <c r="D28" s="118"/>
      <c r="E28" s="119"/>
      <c r="F28" s="17"/>
      <c r="G28" s="17"/>
      <c r="H28" s="17"/>
      <c r="I28" s="17"/>
      <c r="J28" s="18"/>
    </row>
    <row r="29" spans="1:10" ht="15" customHeight="1" x14ac:dyDescent="0.25">
      <c r="A29" s="114" t="s">
        <v>32</v>
      </c>
      <c r="B29" s="106"/>
      <c r="C29" s="106"/>
      <c r="D29" s="106"/>
      <c r="E29" s="106"/>
      <c r="F29" s="19">
        <f>F22+F27</f>
        <v>6371.0400000000373</v>
      </c>
      <c r="G29" s="19">
        <f t="shared" ref="G29:J29" si="7">G22+G27</f>
        <v>0</v>
      </c>
      <c r="H29" s="19">
        <f t="shared" si="7"/>
        <v>0</v>
      </c>
      <c r="I29" s="19">
        <f t="shared" si="7"/>
        <v>0</v>
      </c>
      <c r="J29" s="20">
        <f t="shared" si="7"/>
        <v>0</v>
      </c>
    </row>
    <row r="30" spans="1:10" ht="45" customHeight="1" x14ac:dyDescent="0.25">
      <c r="A30" s="105" t="s">
        <v>31</v>
      </c>
      <c r="B30" s="110"/>
      <c r="C30" s="110"/>
      <c r="D30" s="110"/>
      <c r="E30" s="111"/>
      <c r="F30" s="19">
        <v>0</v>
      </c>
      <c r="G30" s="19">
        <f>G14+G21+G27-G29</f>
        <v>0</v>
      </c>
      <c r="H30" s="19">
        <f>H14+H21+H27-H29</f>
        <v>0</v>
      </c>
      <c r="I30" s="19">
        <f t="shared" ref="I30:J30" si="8">I14+I21+I27-I29</f>
        <v>0</v>
      </c>
      <c r="J30" s="20">
        <f t="shared" si="8"/>
        <v>0</v>
      </c>
    </row>
    <row r="31" spans="1:10" ht="18" customHeight="1" x14ac:dyDescent="0.25">
      <c r="A31" s="71"/>
      <c r="B31" s="22"/>
      <c r="C31" s="22"/>
      <c r="D31" s="22"/>
      <c r="E31" s="22"/>
      <c r="F31" s="22"/>
      <c r="G31" s="22"/>
      <c r="H31" s="22"/>
      <c r="I31" s="22"/>
      <c r="J31" s="22"/>
    </row>
    <row r="32" spans="1:10" ht="18" customHeight="1" x14ac:dyDescent="0.25">
      <c r="A32" s="115" t="s">
        <v>27</v>
      </c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ht="18" x14ac:dyDescent="0.25">
      <c r="A33" s="21"/>
      <c r="B33" s="11"/>
      <c r="C33" s="11"/>
      <c r="D33" s="11"/>
      <c r="E33" s="11"/>
      <c r="F33" s="11"/>
      <c r="G33" s="11"/>
      <c r="H33" s="12"/>
      <c r="I33" s="12"/>
      <c r="J33" s="12"/>
    </row>
    <row r="34" spans="1:10" ht="25.5" x14ac:dyDescent="0.25">
      <c r="A34" s="13"/>
      <c r="B34" s="14"/>
      <c r="C34" s="14"/>
      <c r="D34" s="15"/>
      <c r="E34" s="16"/>
      <c r="F34" s="3" t="s">
        <v>118</v>
      </c>
      <c r="G34" s="3" t="s">
        <v>119</v>
      </c>
      <c r="H34" s="3" t="s">
        <v>120</v>
      </c>
      <c r="I34" s="3" t="s">
        <v>36</v>
      </c>
      <c r="J34" s="3" t="s">
        <v>121</v>
      </c>
    </row>
    <row r="35" spans="1:10" x14ac:dyDescent="0.25">
      <c r="A35" s="117" t="s">
        <v>33</v>
      </c>
      <c r="B35" s="118"/>
      <c r="C35" s="118"/>
      <c r="D35" s="118"/>
      <c r="E35" s="119"/>
      <c r="F35" s="17">
        <v>0</v>
      </c>
      <c r="G35" s="17">
        <v>-58354</v>
      </c>
      <c r="H35" s="17">
        <f>G38</f>
        <v>0</v>
      </c>
      <c r="I35" s="17">
        <f>H38</f>
        <v>0</v>
      </c>
      <c r="J35" s="18">
        <f>I38</f>
        <v>0</v>
      </c>
    </row>
    <row r="36" spans="1:10" ht="28.5" customHeight="1" x14ac:dyDescent="0.25">
      <c r="A36" s="117" t="s">
        <v>35</v>
      </c>
      <c r="B36" s="118"/>
      <c r="C36" s="118"/>
      <c r="D36" s="118"/>
      <c r="E36" s="119"/>
      <c r="F36" s="17">
        <v>0</v>
      </c>
      <c r="G36" s="17">
        <v>-58354</v>
      </c>
      <c r="H36" s="17">
        <v>0</v>
      </c>
      <c r="I36" s="17">
        <v>0</v>
      </c>
      <c r="J36" s="18">
        <v>0</v>
      </c>
    </row>
    <row r="37" spans="1:10" x14ac:dyDescent="0.25">
      <c r="A37" s="117" t="s">
        <v>34</v>
      </c>
      <c r="B37" s="122"/>
      <c r="C37" s="122"/>
      <c r="D37" s="122"/>
      <c r="E37" s="123"/>
      <c r="F37" s="17">
        <v>0</v>
      </c>
      <c r="G37" s="17">
        <v>0</v>
      </c>
      <c r="H37" s="17">
        <v>0</v>
      </c>
      <c r="I37" s="17">
        <v>0</v>
      </c>
      <c r="J37" s="18">
        <v>0</v>
      </c>
    </row>
    <row r="38" spans="1:10" ht="15" customHeight="1" x14ac:dyDescent="0.25">
      <c r="A38" s="114" t="s">
        <v>32</v>
      </c>
      <c r="B38" s="106"/>
      <c r="C38" s="106"/>
      <c r="D38" s="106"/>
      <c r="E38" s="106"/>
      <c r="F38" s="8">
        <f>F35-F36+F37</f>
        <v>0</v>
      </c>
      <c r="G38" s="8">
        <f t="shared" ref="G38:J38" si="9">G35-G36+G37</f>
        <v>0</v>
      </c>
      <c r="H38" s="8">
        <f>H35-H36+H37</f>
        <v>0</v>
      </c>
      <c r="I38" s="8">
        <f t="shared" si="9"/>
        <v>0</v>
      </c>
      <c r="J38" s="23">
        <f t="shared" si="9"/>
        <v>0</v>
      </c>
    </row>
    <row r="39" spans="1:10" ht="17.25" customHeight="1" x14ac:dyDescent="0.25"/>
    <row r="40" spans="1:10" x14ac:dyDescent="0.25">
      <c r="A40" s="120"/>
      <c r="B40" s="121"/>
      <c r="C40" s="121"/>
      <c r="D40" s="121"/>
      <c r="E40" s="121"/>
      <c r="F40" s="121"/>
      <c r="G40" s="121"/>
      <c r="H40" s="121"/>
      <c r="I40" s="121"/>
      <c r="J40" s="121"/>
    </row>
    <row r="41" spans="1:10" ht="9" customHeight="1" x14ac:dyDescent="0.25"/>
  </sheetData>
  <mergeCells count="25">
    <mergeCell ref="A32:J32"/>
    <mergeCell ref="A35:E35"/>
    <mergeCell ref="A36:E36"/>
    <mergeCell ref="A38:E38"/>
    <mergeCell ref="A40:J40"/>
    <mergeCell ref="A37:E37"/>
    <mergeCell ref="A30:E3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9:E29"/>
    <mergeCell ref="A28:E28"/>
    <mergeCell ref="A10:E10"/>
    <mergeCell ref="A1:J1"/>
    <mergeCell ref="A3:J3"/>
    <mergeCell ref="A5:J5"/>
    <mergeCell ref="A8:E8"/>
    <mergeCell ref="A9:E9"/>
  </mergeCell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showGridLines="0" workbookViewId="0">
      <selection activeCell="F42" sqref="F42"/>
    </sheetView>
  </sheetViews>
  <sheetFormatPr defaultRowHeight="12.75" x14ac:dyDescent="0.2"/>
  <cols>
    <col min="1" max="1" width="3.28515625" style="25" customWidth="1"/>
    <col min="2" max="2" width="13.42578125" style="25" customWidth="1"/>
    <col min="3" max="3" width="10.140625" style="25" customWidth="1"/>
    <col min="4" max="4" width="4" style="25" customWidth="1"/>
    <col min="5" max="5" width="10.140625" style="25" customWidth="1"/>
    <col min="6" max="6" width="12.28515625" style="25" customWidth="1"/>
    <col min="7" max="7" width="8.42578125" style="25" customWidth="1"/>
    <col min="8" max="10" width="13.7109375" style="25" customWidth="1"/>
    <col min="11" max="11" width="13" style="25" customWidth="1"/>
    <col min="12" max="12" width="15.140625" style="25" customWidth="1"/>
    <col min="13" max="13" width="8.140625" style="25" customWidth="1"/>
    <col min="14" max="14" width="5.7109375" style="25" customWidth="1"/>
    <col min="15" max="15" width="3.42578125" style="25" customWidth="1"/>
    <col min="16" max="16384" width="9.140625" style="25"/>
  </cols>
  <sheetData>
    <row r="1" spans="2:14" ht="4.5" customHeight="1" x14ac:dyDescent="0.2"/>
    <row r="2" spans="2:14" ht="15.75" customHeight="1" x14ac:dyDescent="0.2">
      <c r="B2" s="102" t="s">
        <v>128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33"/>
      <c r="N2" s="33"/>
    </row>
    <row r="3" spans="2:14" ht="12.75" customHeight="1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ht="15.75" customHeight="1" x14ac:dyDescent="0.2">
      <c r="B4" s="102" t="s">
        <v>10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4" ht="12.75" hidden="1" customHeight="1" x14ac:dyDescent="0.2">
      <c r="B5" s="7"/>
      <c r="C5" s="7"/>
      <c r="D5" s="7"/>
      <c r="E5" s="7"/>
      <c r="F5" s="7"/>
      <c r="G5" s="4"/>
      <c r="H5" s="4"/>
    </row>
    <row r="6" spans="2:14" ht="12.75" customHeight="1" x14ac:dyDescent="0.2">
      <c r="B6" s="102" t="s">
        <v>3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33"/>
      <c r="N6" s="33"/>
    </row>
    <row r="7" spans="2:14" ht="12.75" customHeight="1" x14ac:dyDescent="0.2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2:14" ht="12.75" customHeight="1" x14ac:dyDescent="0.2">
      <c r="B8" s="102" t="s">
        <v>19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2:14" ht="12.75" customHeight="1" x14ac:dyDescent="0.2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2:14" x14ac:dyDescent="0.2">
      <c r="B10" s="26"/>
      <c r="H10" s="57"/>
      <c r="I10" s="57"/>
      <c r="J10" s="57"/>
      <c r="K10" s="57"/>
      <c r="L10" s="58" t="s">
        <v>91</v>
      </c>
    </row>
    <row r="11" spans="2:14" ht="12.75" customHeight="1" x14ac:dyDescent="0.2">
      <c r="B11" s="92" t="s">
        <v>11</v>
      </c>
      <c r="C11" s="124" t="s">
        <v>17</v>
      </c>
      <c r="D11" s="125"/>
      <c r="E11" s="125"/>
      <c r="F11" s="125"/>
      <c r="G11" s="126"/>
      <c r="H11" s="93" t="s">
        <v>118</v>
      </c>
      <c r="I11" s="93" t="s">
        <v>119</v>
      </c>
      <c r="J11" s="93" t="s">
        <v>123</v>
      </c>
      <c r="K11" s="93" t="s">
        <v>124</v>
      </c>
      <c r="L11" s="93" t="s">
        <v>125</v>
      </c>
    </row>
    <row r="12" spans="2:14" x14ac:dyDescent="0.2">
      <c r="B12" s="73"/>
      <c r="C12" s="129" t="s">
        <v>37</v>
      </c>
      <c r="D12" s="130"/>
      <c r="E12" s="130"/>
      <c r="F12" s="130"/>
      <c r="G12" s="130"/>
      <c r="H12" s="68">
        <f t="shared" ref="H12:L12" si="0">H13+H20</f>
        <v>2552095.34</v>
      </c>
      <c r="I12" s="68">
        <f>I13+I20</f>
        <v>3524700</v>
      </c>
      <c r="J12" s="68">
        <f t="shared" si="0"/>
        <v>5493100</v>
      </c>
      <c r="K12" s="68">
        <f t="shared" si="0"/>
        <v>4114000</v>
      </c>
      <c r="L12" s="68">
        <f t="shared" si="0"/>
        <v>3794350</v>
      </c>
    </row>
    <row r="13" spans="2:14" x14ac:dyDescent="0.2">
      <c r="B13" s="31" t="s">
        <v>38</v>
      </c>
      <c r="C13" s="127" t="s">
        <v>4</v>
      </c>
      <c r="D13" s="128"/>
      <c r="E13" s="128"/>
      <c r="F13" s="128"/>
      <c r="G13" s="128"/>
      <c r="H13" s="56">
        <f t="shared" ref="H13:L13" si="1">SUM(H14:H19)</f>
        <v>2552095.34</v>
      </c>
      <c r="I13" s="32">
        <f>SUM(I14:I19)</f>
        <v>3449276</v>
      </c>
      <c r="J13" s="56">
        <f t="shared" si="1"/>
        <v>5493100</v>
      </c>
      <c r="K13" s="56">
        <f t="shared" si="1"/>
        <v>4114000</v>
      </c>
      <c r="L13" s="56">
        <f t="shared" si="1"/>
        <v>3794350</v>
      </c>
    </row>
    <row r="14" spans="2:14" x14ac:dyDescent="0.2">
      <c r="B14" s="31" t="s">
        <v>39</v>
      </c>
      <c r="C14" s="127" t="s">
        <v>40</v>
      </c>
      <c r="D14" s="128"/>
      <c r="E14" s="128"/>
      <c r="F14" s="128"/>
      <c r="G14" s="128"/>
      <c r="H14" s="56">
        <v>445747.41</v>
      </c>
      <c r="I14" s="32">
        <v>643783</v>
      </c>
      <c r="J14" s="32">
        <v>1265100</v>
      </c>
      <c r="K14" s="56">
        <v>1220800</v>
      </c>
      <c r="L14" s="56">
        <v>901150</v>
      </c>
    </row>
    <row r="15" spans="2:14" x14ac:dyDescent="0.2">
      <c r="B15" s="31" t="s">
        <v>41</v>
      </c>
      <c r="C15" s="127" t="s">
        <v>16</v>
      </c>
      <c r="D15" s="128"/>
      <c r="E15" s="128"/>
      <c r="F15" s="128"/>
      <c r="G15" s="128"/>
      <c r="H15" s="56">
        <v>0.67</v>
      </c>
      <c r="I15" s="32">
        <v>0</v>
      </c>
      <c r="J15" s="32">
        <v>0</v>
      </c>
      <c r="K15" s="56">
        <v>0</v>
      </c>
      <c r="L15" s="56">
        <v>0</v>
      </c>
    </row>
    <row r="16" spans="2:14" x14ac:dyDescent="0.2">
      <c r="B16" s="31" t="s">
        <v>42</v>
      </c>
      <c r="C16" s="127" t="s">
        <v>43</v>
      </c>
      <c r="D16" s="128"/>
      <c r="E16" s="128"/>
      <c r="F16" s="128"/>
      <c r="G16" s="128"/>
      <c r="H16" s="56">
        <v>148834.35</v>
      </c>
      <c r="I16" s="32">
        <v>131993</v>
      </c>
      <c r="J16" s="32">
        <v>190500</v>
      </c>
      <c r="K16" s="56">
        <v>190500</v>
      </c>
      <c r="L16" s="56">
        <v>190500</v>
      </c>
    </row>
    <row r="17" spans="2:12" x14ac:dyDescent="0.2">
      <c r="B17" s="31" t="s">
        <v>44</v>
      </c>
      <c r="C17" s="127" t="s">
        <v>45</v>
      </c>
      <c r="D17" s="128"/>
      <c r="E17" s="128"/>
      <c r="F17" s="128"/>
      <c r="G17" s="128"/>
      <c r="H17" s="56">
        <v>87784.74</v>
      </c>
      <c r="I17" s="32">
        <v>74600</v>
      </c>
      <c r="J17" s="32">
        <v>79000</v>
      </c>
      <c r="K17" s="56">
        <v>42000</v>
      </c>
      <c r="L17" s="56">
        <v>42000</v>
      </c>
    </row>
    <row r="18" spans="2:12" x14ac:dyDescent="0.2">
      <c r="B18" s="31" t="s">
        <v>46</v>
      </c>
      <c r="C18" s="127" t="s">
        <v>47</v>
      </c>
      <c r="D18" s="128"/>
      <c r="E18" s="128"/>
      <c r="F18" s="128"/>
      <c r="G18" s="128"/>
      <c r="H18" s="56">
        <v>1869728.17</v>
      </c>
      <c r="I18" s="32">
        <v>2598900</v>
      </c>
      <c r="J18" s="32">
        <v>3958500</v>
      </c>
      <c r="K18" s="56">
        <v>2660700</v>
      </c>
      <c r="L18" s="56">
        <v>2660700</v>
      </c>
    </row>
    <row r="19" spans="2:12" x14ac:dyDescent="0.2">
      <c r="B19" s="31" t="s">
        <v>48</v>
      </c>
      <c r="C19" s="127" t="s">
        <v>49</v>
      </c>
      <c r="D19" s="128"/>
      <c r="E19" s="128"/>
      <c r="F19" s="128"/>
      <c r="G19" s="128"/>
      <c r="H19" s="56">
        <v>0</v>
      </c>
      <c r="I19" s="32">
        <v>0</v>
      </c>
      <c r="J19" s="32">
        <v>0</v>
      </c>
      <c r="K19" s="56">
        <v>0</v>
      </c>
      <c r="L19" s="56">
        <v>0</v>
      </c>
    </row>
    <row r="20" spans="2:12" x14ac:dyDescent="0.2">
      <c r="B20" s="67" t="s">
        <v>50</v>
      </c>
      <c r="C20" s="129" t="s">
        <v>51</v>
      </c>
      <c r="D20" s="130"/>
      <c r="E20" s="130"/>
      <c r="F20" s="130"/>
      <c r="G20" s="130"/>
      <c r="H20" s="68">
        <f t="shared" ref="H20:L20" si="2">H21</f>
        <v>0</v>
      </c>
      <c r="I20" s="68">
        <f>I21</f>
        <v>75424</v>
      </c>
      <c r="J20" s="68">
        <f t="shared" si="2"/>
        <v>0</v>
      </c>
      <c r="K20" s="68">
        <f t="shared" si="2"/>
        <v>0</v>
      </c>
      <c r="L20" s="68">
        <f t="shared" si="2"/>
        <v>0</v>
      </c>
    </row>
    <row r="21" spans="2:12" x14ac:dyDescent="0.2">
      <c r="B21" s="31" t="s">
        <v>52</v>
      </c>
      <c r="C21" s="127" t="s">
        <v>53</v>
      </c>
      <c r="D21" s="128"/>
      <c r="E21" s="128"/>
      <c r="F21" s="128"/>
      <c r="G21" s="128"/>
      <c r="H21" s="56">
        <v>0</v>
      </c>
      <c r="I21" s="32">
        <v>75424</v>
      </c>
      <c r="J21" s="32">
        <v>0</v>
      </c>
      <c r="K21" s="56">
        <v>0</v>
      </c>
      <c r="L21" s="56">
        <v>0</v>
      </c>
    </row>
    <row r="22" spans="2:12" x14ac:dyDescent="0.2">
      <c r="B22" s="28"/>
      <c r="C22" s="28"/>
      <c r="D22" s="29"/>
      <c r="E22" s="29"/>
      <c r="F22" s="29"/>
      <c r="G22" s="29"/>
      <c r="H22" s="30"/>
      <c r="I22" s="30"/>
      <c r="J22" s="30"/>
      <c r="K22" s="30"/>
      <c r="L22" s="30"/>
    </row>
    <row r="23" spans="2:12" ht="12.75" customHeight="1" x14ac:dyDescent="0.2">
      <c r="B23" s="102" t="s">
        <v>20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2:12" ht="12.75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58" t="s">
        <v>91</v>
      </c>
    </row>
    <row r="25" spans="2:12" ht="12.75" customHeight="1" x14ac:dyDescent="0.2">
      <c r="B25" s="92" t="s">
        <v>11</v>
      </c>
      <c r="C25" s="131" t="s">
        <v>17</v>
      </c>
      <c r="D25" s="132"/>
      <c r="E25" s="132"/>
      <c r="F25" s="132"/>
      <c r="G25" s="132"/>
      <c r="H25" s="93" t="s">
        <v>118</v>
      </c>
      <c r="I25" s="93" t="s">
        <v>119</v>
      </c>
      <c r="J25" s="93" t="s">
        <v>132</v>
      </c>
      <c r="K25" s="93" t="s">
        <v>124</v>
      </c>
      <c r="L25" s="93" t="s">
        <v>125</v>
      </c>
    </row>
    <row r="26" spans="2:12" x14ac:dyDescent="0.2">
      <c r="B26" s="73"/>
      <c r="C26" s="129" t="s">
        <v>54</v>
      </c>
      <c r="D26" s="130"/>
      <c r="E26" s="130"/>
      <c r="F26" s="130"/>
      <c r="G26" s="130"/>
      <c r="H26" s="68">
        <f>H27+H32</f>
        <v>2545724.2999999998</v>
      </c>
      <c r="I26" s="68">
        <f>I27+I32</f>
        <v>3524700</v>
      </c>
      <c r="J26" s="68">
        <f t="shared" ref="J26:L26" si="3">J27+J32</f>
        <v>5493100</v>
      </c>
      <c r="K26" s="68">
        <f>K27+K32</f>
        <v>4114000</v>
      </c>
      <c r="L26" s="68">
        <f t="shared" si="3"/>
        <v>3794350</v>
      </c>
    </row>
    <row r="27" spans="2:12" x14ac:dyDescent="0.2">
      <c r="B27" s="31" t="s">
        <v>55</v>
      </c>
      <c r="C27" s="127" t="s">
        <v>5</v>
      </c>
      <c r="D27" s="128"/>
      <c r="E27" s="128"/>
      <c r="F27" s="128"/>
      <c r="G27" s="128"/>
      <c r="H27" s="56">
        <f t="shared" ref="H27" si="4">SUM(H28:H31)</f>
        <v>1999000.49</v>
      </c>
      <c r="I27" s="32">
        <f>SUM(I28:I31)</f>
        <v>2960350</v>
      </c>
      <c r="J27" s="56">
        <f>SUM(J28:J31)</f>
        <v>3416550</v>
      </c>
      <c r="K27" s="56">
        <f t="shared" ref="K27:L27" si="5">SUM(K28:K31)</f>
        <v>3397150</v>
      </c>
      <c r="L27" s="56">
        <f t="shared" si="5"/>
        <v>3305250</v>
      </c>
    </row>
    <row r="28" spans="2:12" x14ac:dyDescent="0.2">
      <c r="B28" s="31" t="s">
        <v>56</v>
      </c>
      <c r="C28" s="127" t="s">
        <v>6</v>
      </c>
      <c r="D28" s="128"/>
      <c r="E28" s="128"/>
      <c r="F28" s="128"/>
      <c r="G28" s="128"/>
      <c r="H28" s="56">
        <v>1559685.61</v>
      </c>
      <c r="I28" s="32">
        <v>2364200</v>
      </c>
      <c r="J28" s="32">
        <v>2666600</v>
      </c>
      <c r="K28" s="56">
        <v>2691600</v>
      </c>
      <c r="L28" s="56">
        <v>2691600</v>
      </c>
    </row>
    <row r="29" spans="2:12" x14ac:dyDescent="0.2">
      <c r="B29" s="31" t="s">
        <v>57</v>
      </c>
      <c r="C29" s="127" t="s">
        <v>12</v>
      </c>
      <c r="D29" s="128"/>
      <c r="E29" s="128"/>
      <c r="F29" s="128"/>
      <c r="G29" s="128"/>
      <c r="H29" s="56">
        <v>436616.14</v>
      </c>
      <c r="I29" s="32">
        <v>595600</v>
      </c>
      <c r="J29" s="32">
        <v>744950</v>
      </c>
      <c r="K29" s="56">
        <v>700050</v>
      </c>
      <c r="L29" s="56">
        <v>613650</v>
      </c>
    </row>
    <row r="30" spans="2:12" x14ac:dyDescent="0.2">
      <c r="B30" s="31" t="s">
        <v>58</v>
      </c>
      <c r="C30" s="127" t="s">
        <v>59</v>
      </c>
      <c r="D30" s="128"/>
      <c r="E30" s="128"/>
      <c r="F30" s="128"/>
      <c r="G30" s="128"/>
      <c r="H30" s="56">
        <v>2698.74</v>
      </c>
      <c r="I30" s="32">
        <v>550</v>
      </c>
      <c r="J30" s="32">
        <v>0</v>
      </c>
      <c r="K30" s="56">
        <v>0</v>
      </c>
      <c r="L30" s="56">
        <v>0</v>
      </c>
    </row>
    <row r="31" spans="2:12" x14ac:dyDescent="0.2">
      <c r="B31" s="31" t="s">
        <v>60</v>
      </c>
      <c r="C31" s="127" t="s">
        <v>61</v>
      </c>
      <c r="D31" s="128"/>
      <c r="E31" s="128"/>
      <c r="F31" s="128"/>
      <c r="G31" s="128"/>
      <c r="H31" s="56">
        <v>0</v>
      </c>
      <c r="I31" s="32">
        <v>0</v>
      </c>
      <c r="J31" s="32">
        <v>5000</v>
      </c>
      <c r="K31" s="56">
        <v>5500</v>
      </c>
      <c r="L31" s="56">
        <v>0</v>
      </c>
    </row>
    <row r="32" spans="2:12" x14ac:dyDescent="0.2">
      <c r="B32" s="31" t="s">
        <v>62</v>
      </c>
      <c r="C32" s="127" t="s">
        <v>7</v>
      </c>
      <c r="D32" s="128"/>
      <c r="E32" s="128"/>
      <c r="F32" s="128"/>
      <c r="G32" s="128"/>
      <c r="H32" s="56">
        <f>SUM(H33:H34)</f>
        <v>546723.81000000006</v>
      </c>
      <c r="I32" s="32">
        <f>I33+I34</f>
        <v>564350</v>
      </c>
      <c r="J32" s="56">
        <f t="shared" ref="J32:L32" si="6">J33+J34</f>
        <v>2076550</v>
      </c>
      <c r="K32" s="56">
        <f t="shared" si="6"/>
        <v>716850</v>
      </c>
      <c r="L32" s="56">
        <f t="shared" si="6"/>
        <v>489100</v>
      </c>
    </row>
    <row r="33" spans="2:12" x14ac:dyDescent="0.2">
      <c r="B33" s="31" t="s">
        <v>63</v>
      </c>
      <c r="C33" s="127" t="s">
        <v>8</v>
      </c>
      <c r="D33" s="128"/>
      <c r="E33" s="128"/>
      <c r="F33" s="128"/>
      <c r="G33" s="128"/>
      <c r="H33" s="56">
        <v>55132.74</v>
      </c>
      <c r="I33" s="32">
        <v>17500</v>
      </c>
      <c r="J33" s="32">
        <v>1088000</v>
      </c>
      <c r="K33" s="56">
        <v>0</v>
      </c>
      <c r="L33" s="56">
        <v>0</v>
      </c>
    </row>
    <row r="34" spans="2:12" x14ac:dyDescent="0.2">
      <c r="B34" s="31" t="s">
        <v>64</v>
      </c>
      <c r="C34" s="127" t="s">
        <v>15</v>
      </c>
      <c r="D34" s="128"/>
      <c r="E34" s="128"/>
      <c r="F34" s="128"/>
      <c r="G34" s="128"/>
      <c r="H34" s="56">
        <v>491591.07</v>
      </c>
      <c r="I34" s="32">
        <v>546850</v>
      </c>
      <c r="J34" s="32">
        <v>988550</v>
      </c>
      <c r="K34" s="56">
        <v>716850</v>
      </c>
      <c r="L34" s="56">
        <v>489100</v>
      </c>
    </row>
    <row r="35" spans="2:12" ht="12.75" hidden="1" customHeight="1" x14ac:dyDescent="0.2"/>
    <row r="36" spans="2:12" ht="9.75" customHeight="1" x14ac:dyDescent="0.2"/>
    <row r="38" spans="2:12" x14ac:dyDescent="0.2">
      <c r="I38" s="27"/>
    </row>
  </sheetData>
  <mergeCells count="26">
    <mergeCell ref="C34:G34"/>
    <mergeCell ref="C32:G32"/>
    <mergeCell ref="C33:G33"/>
    <mergeCell ref="C30:G30"/>
    <mergeCell ref="C31:G31"/>
    <mergeCell ref="C28:G28"/>
    <mergeCell ref="C29:G29"/>
    <mergeCell ref="C26:G26"/>
    <mergeCell ref="C27:G27"/>
    <mergeCell ref="C20:G20"/>
    <mergeCell ref="C21:G21"/>
    <mergeCell ref="C25:G25"/>
    <mergeCell ref="B2:L2"/>
    <mergeCell ref="B4:L4"/>
    <mergeCell ref="B6:L6"/>
    <mergeCell ref="B8:L8"/>
    <mergeCell ref="B23:L23"/>
    <mergeCell ref="C11:G11"/>
    <mergeCell ref="C17:G17"/>
    <mergeCell ref="C18:G18"/>
    <mergeCell ref="C19:G19"/>
    <mergeCell ref="C12:G12"/>
    <mergeCell ref="C13:G13"/>
    <mergeCell ref="C14:G14"/>
    <mergeCell ref="C15:G15"/>
    <mergeCell ref="C16:G16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  <ignoredErrors>
    <ignoredError sqref="B13:B22 B26:B34" numberStoredAsText="1"/>
    <ignoredError sqref="H19 H12:H18 H20 H32 H26 H27:H31 H33:H34 L21 L15 L19 J21:K21 J15:K15 J19:K19 I12:L13 I20:L20 I19 I18 I14 I15 I16 I17 I21 L31 I32 I33 I30 I29 I28 I31 I27 I26:L26 J30:L30 J27:L27 J32:L32 J31:K31 J28:L28 K29:L29 I34:L34 J33:L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showGridLines="0" workbookViewId="0">
      <pane ySplit="9" topLeftCell="A10" activePane="bottomLeft" state="frozenSplit"/>
      <selection pane="bottomLeft" activeCell="J12" sqref="J12"/>
    </sheetView>
  </sheetViews>
  <sheetFormatPr defaultRowHeight="12.75" x14ac:dyDescent="0.2"/>
  <cols>
    <col min="1" max="1" width="3.28515625" style="34" customWidth="1"/>
    <col min="2" max="2" width="13.42578125" style="34" customWidth="1"/>
    <col min="3" max="3" width="10.140625" style="34" customWidth="1"/>
    <col min="4" max="4" width="4" style="34" customWidth="1"/>
    <col min="5" max="5" width="10.140625" style="34" customWidth="1"/>
    <col min="6" max="6" width="12.28515625" style="34" customWidth="1"/>
    <col min="7" max="7" width="8.42578125" style="34" customWidth="1"/>
    <col min="8" max="10" width="13.7109375" style="34" customWidth="1"/>
    <col min="11" max="11" width="14.42578125" style="34" customWidth="1"/>
    <col min="12" max="12" width="13.85546875" style="34" customWidth="1"/>
    <col min="13" max="13" width="23.140625" style="34" customWidth="1"/>
    <col min="14" max="14" width="5.7109375" style="34" customWidth="1"/>
    <col min="15" max="15" width="3.42578125" style="34" customWidth="1"/>
    <col min="16" max="249" width="9.140625" style="34"/>
    <col min="250" max="250" width="3.28515625" style="34" customWidth="1"/>
    <col min="251" max="251" width="8.5703125" style="34" customWidth="1"/>
    <col min="252" max="252" width="13.42578125" style="34" customWidth="1"/>
    <col min="253" max="253" width="10.140625" style="34" customWidth="1"/>
    <col min="254" max="254" width="4" style="34" customWidth="1"/>
    <col min="255" max="255" width="10.140625" style="34" customWidth="1"/>
    <col min="256" max="256" width="12.28515625" style="34" customWidth="1"/>
    <col min="257" max="257" width="8.42578125" style="34" customWidth="1"/>
    <col min="258" max="258" width="13.7109375" style="34" customWidth="1"/>
    <col min="259" max="259" width="11.42578125" style="34" customWidth="1"/>
    <col min="260" max="260" width="2.140625" style="34" customWidth="1"/>
    <col min="261" max="262" width="13.7109375" style="34" customWidth="1"/>
    <col min="263" max="263" width="4.7109375" style="34" customWidth="1"/>
    <col min="264" max="264" width="5.28515625" style="34" customWidth="1"/>
    <col min="265" max="265" width="3.5703125" style="34" customWidth="1"/>
    <col min="266" max="266" width="4.5703125" style="34" customWidth="1"/>
    <col min="267" max="267" width="1.140625" style="34" customWidth="1"/>
    <col min="268" max="268" width="7.85546875" style="34" customWidth="1"/>
    <col min="269" max="269" width="0" style="34" hidden="1" customWidth="1"/>
    <col min="270" max="270" width="5.7109375" style="34" customWidth="1"/>
    <col min="271" max="271" width="3.42578125" style="34" customWidth="1"/>
    <col min="272" max="505" width="9.140625" style="34"/>
    <col min="506" max="506" width="3.28515625" style="34" customWidth="1"/>
    <col min="507" max="507" width="8.5703125" style="34" customWidth="1"/>
    <col min="508" max="508" width="13.42578125" style="34" customWidth="1"/>
    <col min="509" max="509" width="10.140625" style="34" customWidth="1"/>
    <col min="510" max="510" width="4" style="34" customWidth="1"/>
    <col min="511" max="511" width="10.140625" style="34" customWidth="1"/>
    <col min="512" max="512" width="12.28515625" style="34" customWidth="1"/>
    <col min="513" max="513" width="8.42578125" style="34" customWidth="1"/>
    <col min="514" max="514" width="13.7109375" style="34" customWidth="1"/>
    <col min="515" max="515" width="11.42578125" style="34" customWidth="1"/>
    <col min="516" max="516" width="2.140625" style="34" customWidth="1"/>
    <col min="517" max="518" width="13.7109375" style="34" customWidth="1"/>
    <col min="519" max="519" width="4.7109375" style="34" customWidth="1"/>
    <col min="520" max="520" width="5.28515625" style="34" customWidth="1"/>
    <col min="521" max="521" width="3.5703125" style="34" customWidth="1"/>
    <col min="522" max="522" width="4.5703125" style="34" customWidth="1"/>
    <col min="523" max="523" width="1.140625" style="34" customWidth="1"/>
    <col min="524" max="524" width="7.85546875" style="34" customWidth="1"/>
    <col min="525" max="525" width="0" style="34" hidden="1" customWidth="1"/>
    <col min="526" max="526" width="5.7109375" style="34" customWidth="1"/>
    <col min="527" max="527" width="3.42578125" style="34" customWidth="1"/>
    <col min="528" max="761" width="9.140625" style="34"/>
    <col min="762" max="762" width="3.28515625" style="34" customWidth="1"/>
    <col min="763" max="763" width="8.5703125" style="34" customWidth="1"/>
    <col min="764" max="764" width="13.42578125" style="34" customWidth="1"/>
    <col min="765" max="765" width="10.140625" style="34" customWidth="1"/>
    <col min="766" max="766" width="4" style="34" customWidth="1"/>
    <col min="767" max="767" width="10.140625" style="34" customWidth="1"/>
    <col min="768" max="768" width="12.28515625" style="34" customWidth="1"/>
    <col min="769" max="769" width="8.42578125" style="34" customWidth="1"/>
    <col min="770" max="770" width="13.7109375" style="34" customWidth="1"/>
    <col min="771" max="771" width="11.42578125" style="34" customWidth="1"/>
    <col min="772" max="772" width="2.140625" style="34" customWidth="1"/>
    <col min="773" max="774" width="13.7109375" style="34" customWidth="1"/>
    <col min="775" max="775" width="4.7109375" style="34" customWidth="1"/>
    <col min="776" max="776" width="5.28515625" style="34" customWidth="1"/>
    <col min="777" max="777" width="3.5703125" style="34" customWidth="1"/>
    <col min="778" max="778" width="4.5703125" style="34" customWidth="1"/>
    <col min="779" max="779" width="1.140625" style="34" customWidth="1"/>
    <col min="780" max="780" width="7.85546875" style="34" customWidth="1"/>
    <col min="781" max="781" width="0" style="34" hidden="1" customWidth="1"/>
    <col min="782" max="782" width="5.7109375" style="34" customWidth="1"/>
    <col min="783" max="783" width="3.42578125" style="34" customWidth="1"/>
    <col min="784" max="1017" width="9.140625" style="34"/>
    <col min="1018" max="1018" width="3.28515625" style="34" customWidth="1"/>
    <col min="1019" max="1019" width="8.5703125" style="34" customWidth="1"/>
    <col min="1020" max="1020" width="13.42578125" style="34" customWidth="1"/>
    <col min="1021" max="1021" width="10.140625" style="34" customWidth="1"/>
    <col min="1022" max="1022" width="4" style="34" customWidth="1"/>
    <col min="1023" max="1023" width="10.140625" style="34" customWidth="1"/>
    <col min="1024" max="1024" width="12.28515625" style="34" customWidth="1"/>
    <col min="1025" max="1025" width="8.42578125" style="34" customWidth="1"/>
    <col min="1026" max="1026" width="13.7109375" style="34" customWidth="1"/>
    <col min="1027" max="1027" width="11.42578125" style="34" customWidth="1"/>
    <col min="1028" max="1028" width="2.140625" style="34" customWidth="1"/>
    <col min="1029" max="1030" width="13.7109375" style="34" customWidth="1"/>
    <col min="1031" max="1031" width="4.7109375" style="34" customWidth="1"/>
    <col min="1032" max="1032" width="5.28515625" style="34" customWidth="1"/>
    <col min="1033" max="1033" width="3.5703125" style="34" customWidth="1"/>
    <col min="1034" max="1034" width="4.5703125" style="34" customWidth="1"/>
    <col min="1035" max="1035" width="1.140625" style="34" customWidth="1"/>
    <col min="1036" max="1036" width="7.85546875" style="34" customWidth="1"/>
    <col min="1037" max="1037" width="0" style="34" hidden="1" customWidth="1"/>
    <col min="1038" max="1038" width="5.7109375" style="34" customWidth="1"/>
    <col min="1039" max="1039" width="3.42578125" style="34" customWidth="1"/>
    <col min="1040" max="1273" width="9.140625" style="34"/>
    <col min="1274" max="1274" width="3.28515625" style="34" customWidth="1"/>
    <col min="1275" max="1275" width="8.5703125" style="34" customWidth="1"/>
    <col min="1276" max="1276" width="13.42578125" style="34" customWidth="1"/>
    <col min="1277" max="1277" width="10.140625" style="34" customWidth="1"/>
    <col min="1278" max="1278" width="4" style="34" customWidth="1"/>
    <col min="1279" max="1279" width="10.140625" style="34" customWidth="1"/>
    <col min="1280" max="1280" width="12.28515625" style="34" customWidth="1"/>
    <col min="1281" max="1281" width="8.42578125" style="34" customWidth="1"/>
    <col min="1282" max="1282" width="13.7109375" style="34" customWidth="1"/>
    <col min="1283" max="1283" width="11.42578125" style="34" customWidth="1"/>
    <col min="1284" max="1284" width="2.140625" style="34" customWidth="1"/>
    <col min="1285" max="1286" width="13.7109375" style="34" customWidth="1"/>
    <col min="1287" max="1287" width="4.7109375" style="34" customWidth="1"/>
    <col min="1288" max="1288" width="5.28515625" style="34" customWidth="1"/>
    <col min="1289" max="1289" width="3.5703125" style="34" customWidth="1"/>
    <col min="1290" max="1290" width="4.5703125" style="34" customWidth="1"/>
    <col min="1291" max="1291" width="1.140625" style="34" customWidth="1"/>
    <col min="1292" max="1292" width="7.85546875" style="34" customWidth="1"/>
    <col min="1293" max="1293" width="0" style="34" hidden="1" customWidth="1"/>
    <col min="1294" max="1294" width="5.7109375" style="34" customWidth="1"/>
    <col min="1295" max="1295" width="3.42578125" style="34" customWidth="1"/>
    <col min="1296" max="1529" width="9.140625" style="34"/>
    <col min="1530" max="1530" width="3.28515625" style="34" customWidth="1"/>
    <col min="1531" max="1531" width="8.5703125" style="34" customWidth="1"/>
    <col min="1532" max="1532" width="13.42578125" style="34" customWidth="1"/>
    <col min="1533" max="1533" width="10.140625" style="34" customWidth="1"/>
    <col min="1534" max="1534" width="4" style="34" customWidth="1"/>
    <col min="1535" max="1535" width="10.140625" style="34" customWidth="1"/>
    <col min="1536" max="1536" width="12.28515625" style="34" customWidth="1"/>
    <col min="1537" max="1537" width="8.42578125" style="34" customWidth="1"/>
    <col min="1538" max="1538" width="13.7109375" style="34" customWidth="1"/>
    <col min="1539" max="1539" width="11.42578125" style="34" customWidth="1"/>
    <col min="1540" max="1540" width="2.140625" style="34" customWidth="1"/>
    <col min="1541" max="1542" width="13.7109375" style="34" customWidth="1"/>
    <col min="1543" max="1543" width="4.7109375" style="34" customWidth="1"/>
    <col min="1544" max="1544" width="5.28515625" style="34" customWidth="1"/>
    <col min="1545" max="1545" width="3.5703125" style="34" customWidth="1"/>
    <col min="1546" max="1546" width="4.5703125" style="34" customWidth="1"/>
    <col min="1547" max="1547" width="1.140625" style="34" customWidth="1"/>
    <col min="1548" max="1548" width="7.85546875" style="34" customWidth="1"/>
    <col min="1549" max="1549" width="0" style="34" hidden="1" customWidth="1"/>
    <col min="1550" max="1550" width="5.7109375" style="34" customWidth="1"/>
    <col min="1551" max="1551" width="3.42578125" style="34" customWidth="1"/>
    <col min="1552" max="1785" width="9.140625" style="34"/>
    <col min="1786" max="1786" width="3.28515625" style="34" customWidth="1"/>
    <col min="1787" max="1787" width="8.5703125" style="34" customWidth="1"/>
    <col min="1788" max="1788" width="13.42578125" style="34" customWidth="1"/>
    <col min="1789" max="1789" width="10.140625" style="34" customWidth="1"/>
    <col min="1790" max="1790" width="4" style="34" customWidth="1"/>
    <col min="1791" max="1791" width="10.140625" style="34" customWidth="1"/>
    <col min="1792" max="1792" width="12.28515625" style="34" customWidth="1"/>
    <col min="1793" max="1793" width="8.42578125" style="34" customWidth="1"/>
    <col min="1794" max="1794" width="13.7109375" style="34" customWidth="1"/>
    <col min="1795" max="1795" width="11.42578125" style="34" customWidth="1"/>
    <col min="1796" max="1796" width="2.140625" style="34" customWidth="1"/>
    <col min="1797" max="1798" width="13.7109375" style="34" customWidth="1"/>
    <col min="1799" max="1799" width="4.7109375" style="34" customWidth="1"/>
    <col min="1800" max="1800" width="5.28515625" style="34" customWidth="1"/>
    <col min="1801" max="1801" width="3.5703125" style="34" customWidth="1"/>
    <col min="1802" max="1802" width="4.5703125" style="34" customWidth="1"/>
    <col min="1803" max="1803" width="1.140625" style="34" customWidth="1"/>
    <col min="1804" max="1804" width="7.85546875" style="34" customWidth="1"/>
    <col min="1805" max="1805" width="0" style="34" hidden="1" customWidth="1"/>
    <col min="1806" max="1806" width="5.7109375" style="34" customWidth="1"/>
    <col min="1807" max="1807" width="3.42578125" style="34" customWidth="1"/>
    <col min="1808" max="2041" width="9.140625" style="34"/>
    <col min="2042" max="2042" width="3.28515625" style="34" customWidth="1"/>
    <col min="2043" max="2043" width="8.5703125" style="34" customWidth="1"/>
    <col min="2044" max="2044" width="13.42578125" style="34" customWidth="1"/>
    <col min="2045" max="2045" width="10.140625" style="34" customWidth="1"/>
    <col min="2046" max="2046" width="4" style="34" customWidth="1"/>
    <col min="2047" max="2047" width="10.140625" style="34" customWidth="1"/>
    <col min="2048" max="2048" width="12.28515625" style="34" customWidth="1"/>
    <col min="2049" max="2049" width="8.42578125" style="34" customWidth="1"/>
    <col min="2050" max="2050" width="13.7109375" style="34" customWidth="1"/>
    <col min="2051" max="2051" width="11.42578125" style="34" customWidth="1"/>
    <col min="2052" max="2052" width="2.140625" style="34" customWidth="1"/>
    <col min="2053" max="2054" width="13.7109375" style="34" customWidth="1"/>
    <col min="2055" max="2055" width="4.7109375" style="34" customWidth="1"/>
    <col min="2056" max="2056" width="5.28515625" style="34" customWidth="1"/>
    <col min="2057" max="2057" width="3.5703125" style="34" customWidth="1"/>
    <col min="2058" max="2058" width="4.5703125" style="34" customWidth="1"/>
    <col min="2059" max="2059" width="1.140625" style="34" customWidth="1"/>
    <col min="2060" max="2060" width="7.85546875" style="34" customWidth="1"/>
    <col min="2061" max="2061" width="0" style="34" hidden="1" customWidth="1"/>
    <col min="2062" max="2062" width="5.7109375" style="34" customWidth="1"/>
    <col min="2063" max="2063" width="3.42578125" style="34" customWidth="1"/>
    <col min="2064" max="2297" width="9.140625" style="34"/>
    <col min="2298" max="2298" width="3.28515625" style="34" customWidth="1"/>
    <col min="2299" max="2299" width="8.5703125" style="34" customWidth="1"/>
    <col min="2300" max="2300" width="13.42578125" style="34" customWidth="1"/>
    <col min="2301" max="2301" width="10.140625" style="34" customWidth="1"/>
    <col min="2302" max="2302" width="4" style="34" customWidth="1"/>
    <col min="2303" max="2303" width="10.140625" style="34" customWidth="1"/>
    <col min="2304" max="2304" width="12.28515625" style="34" customWidth="1"/>
    <col min="2305" max="2305" width="8.42578125" style="34" customWidth="1"/>
    <col min="2306" max="2306" width="13.7109375" style="34" customWidth="1"/>
    <col min="2307" max="2307" width="11.42578125" style="34" customWidth="1"/>
    <col min="2308" max="2308" width="2.140625" style="34" customWidth="1"/>
    <col min="2309" max="2310" width="13.7109375" style="34" customWidth="1"/>
    <col min="2311" max="2311" width="4.7109375" style="34" customWidth="1"/>
    <col min="2312" max="2312" width="5.28515625" style="34" customWidth="1"/>
    <col min="2313" max="2313" width="3.5703125" style="34" customWidth="1"/>
    <col min="2314" max="2314" width="4.5703125" style="34" customWidth="1"/>
    <col min="2315" max="2315" width="1.140625" style="34" customWidth="1"/>
    <col min="2316" max="2316" width="7.85546875" style="34" customWidth="1"/>
    <col min="2317" max="2317" width="0" style="34" hidden="1" customWidth="1"/>
    <col min="2318" max="2318" width="5.7109375" style="34" customWidth="1"/>
    <col min="2319" max="2319" width="3.42578125" style="34" customWidth="1"/>
    <col min="2320" max="2553" width="9.140625" style="34"/>
    <col min="2554" max="2554" width="3.28515625" style="34" customWidth="1"/>
    <col min="2555" max="2555" width="8.5703125" style="34" customWidth="1"/>
    <col min="2556" max="2556" width="13.42578125" style="34" customWidth="1"/>
    <col min="2557" max="2557" width="10.140625" style="34" customWidth="1"/>
    <col min="2558" max="2558" width="4" style="34" customWidth="1"/>
    <col min="2559" max="2559" width="10.140625" style="34" customWidth="1"/>
    <col min="2560" max="2560" width="12.28515625" style="34" customWidth="1"/>
    <col min="2561" max="2561" width="8.42578125" style="34" customWidth="1"/>
    <col min="2562" max="2562" width="13.7109375" style="34" customWidth="1"/>
    <col min="2563" max="2563" width="11.42578125" style="34" customWidth="1"/>
    <col min="2564" max="2564" width="2.140625" style="34" customWidth="1"/>
    <col min="2565" max="2566" width="13.7109375" style="34" customWidth="1"/>
    <col min="2567" max="2567" width="4.7109375" style="34" customWidth="1"/>
    <col min="2568" max="2568" width="5.28515625" style="34" customWidth="1"/>
    <col min="2569" max="2569" width="3.5703125" style="34" customWidth="1"/>
    <col min="2570" max="2570" width="4.5703125" style="34" customWidth="1"/>
    <col min="2571" max="2571" width="1.140625" style="34" customWidth="1"/>
    <col min="2572" max="2572" width="7.85546875" style="34" customWidth="1"/>
    <col min="2573" max="2573" width="0" style="34" hidden="1" customWidth="1"/>
    <col min="2574" max="2574" width="5.7109375" style="34" customWidth="1"/>
    <col min="2575" max="2575" width="3.42578125" style="34" customWidth="1"/>
    <col min="2576" max="2809" width="9.140625" style="34"/>
    <col min="2810" max="2810" width="3.28515625" style="34" customWidth="1"/>
    <col min="2811" max="2811" width="8.5703125" style="34" customWidth="1"/>
    <col min="2812" max="2812" width="13.42578125" style="34" customWidth="1"/>
    <col min="2813" max="2813" width="10.140625" style="34" customWidth="1"/>
    <col min="2814" max="2814" width="4" style="34" customWidth="1"/>
    <col min="2815" max="2815" width="10.140625" style="34" customWidth="1"/>
    <col min="2816" max="2816" width="12.28515625" style="34" customWidth="1"/>
    <col min="2817" max="2817" width="8.42578125" style="34" customWidth="1"/>
    <col min="2818" max="2818" width="13.7109375" style="34" customWidth="1"/>
    <col min="2819" max="2819" width="11.42578125" style="34" customWidth="1"/>
    <col min="2820" max="2820" width="2.140625" style="34" customWidth="1"/>
    <col min="2821" max="2822" width="13.7109375" style="34" customWidth="1"/>
    <col min="2823" max="2823" width="4.7109375" style="34" customWidth="1"/>
    <col min="2824" max="2824" width="5.28515625" style="34" customWidth="1"/>
    <col min="2825" max="2825" width="3.5703125" style="34" customWidth="1"/>
    <col min="2826" max="2826" width="4.5703125" style="34" customWidth="1"/>
    <col min="2827" max="2827" width="1.140625" style="34" customWidth="1"/>
    <col min="2828" max="2828" width="7.85546875" style="34" customWidth="1"/>
    <col min="2829" max="2829" width="0" style="34" hidden="1" customWidth="1"/>
    <col min="2830" max="2830" width="5.7109375" style="34" customWidth="1"/>
    <col min="2831" max="2831" width="3.42578125" style="34" customWidth="1"/>
    <col min="2832" max="3065" width="9.140625" style="34"/>
    <col min="3066" max="3066" width="3.28515625" style="34" customWidth="1"/>
    <col min="3067" max="3067" width="8.5703125" style="34" customWidth="1"/>
    <col min="3068" max="3068" width="13.42578125" style="34" customWidth="1"/>
    <col min="3069" max="3069" width="10.140625" style="34" customWidth="1"/>
    <col min="3070" max="3070" width="4" style="34" customWidth="1"/>
    <col min="3071" max="3071" width="10.140625" style="34" customWidth="1"/>
    <col min="3072" max="3072" width="12.28515625" style="34" customWidth="1"/>
    <col min="3073" max="3073" width="8.42578125" style="34" customWidth="1"/>
    <col min="3074" max="3074" width="13.7109375" style="34" customWidth="1"/>
    <col min="3075" max="3075" width="11.42578125" style="34" customWidth="1"/>
    <col min="3076" max="3076" width="2.140625" style="34" customWidth="1"/>
    <col min="3077" max="3078" width="13.7109375" style="34" customWidth="1"/>
    <col min="3079" max="3079" width="4.7109375" style="34" customWidth="1"/>
    <col min="3080" max="3080" width="5.28515625" style="34" customWidth="1"/>
    <col min="3081" max="3081" width="3.5703125" style="34" customWidth="1"/>
    <col min="3082" max="3082" width="4.5703125" style="34" customWidth="1"/>
    <col min="3083" max="3083" width="1.140625" style="34" customWidth="1"/>
    <col min="3084" max="3084" width="7.85546875" style="34" customWidth="1"/>
    <col min="3085" max="3085" width="0" style="34" hidden="1" customWidth="1"/>
    <col min="3086" max="3086" width="5.7109375" style="34" customWidth="1"/>
    <col min="3087" max="3087" width="3.42578125" style="34" customWidth="1"/>
    <col min="3088" max="3321" width="9.140625" style="34"/>
    <col min="3322" max="3322" width="3.28515625" style="34" customWidth="1"/>
    <col min="3323" max="3323" width="8.5703125" style="34" customWidth="1"/>
    <col min="3324" max="3324" width="13.42578125" style="34" customWidth="1"/>
    <col min="3325" max="3325" width="10.140625" style="34" customWidth="1"/>
    <col min="3326" max="3326" width="4" style="34" customWidth="1"/>
    <col min="3327" max="3327" width="10.140625" style="34" customWidth="1"/>
    <col min="3328" max="3328" width="12.28515625" style="34" customWidth="1"/>
    <col min="3329" max="3329" width="8.42578125" style="34" customWidth="1"/>
    <col min="3330" max="3330" width="13.7109375" style="34" customWidth="1"/>
    <col min="3331" max="3331" width="11.42578125" style="34" customWidth="1"/>
    <col min="3332" max="3332" width="2.140625" style="34" customWidth="1"/>
    <col min="3333" max="3334" width="13.7109375" style="34" customWidth="1"/>
    <col min="3335" max="3335" width="4.7109375" style="34" customWidth="1"/>
    <col min="3336" max="3336" width="5.28515625" style="34" customWidth="1"/>
    <col min="3337" max="3337" width="3.5703125" style="34" customWidth="1"/>
    <col min="3338" max="3338" width="4.5703125" style="34" customWidth="1"/>
    <col min="3339" max="3339" width="1.140625" style="34" customWidth="1"/>
    <col min="3340" max="3340" width="7.85546875" style="34" customWidth="1"/>
    <col min="3341" max="3341" width="0" style="34" hidden="1" customWidth="1"/>
    <col min="3342" max="3342" width="5.7109375" style="34" customWidth="1"/>
    <col min="3343" max="3343" width="3.42578125" style="34" customWidth="1"/>
    <col min="3344" max="3577" width="9.140625" style="34"/>
    <col min="3578" max="3578" width="3.28515625" style="34" customWidth="1"/>
    <col min="3579" max="3579" width="8.5703125" style="34" customWidth="1"/>
    <col min="3580" max="3580" width="13.42578125" style="34" customWidth="1"/>
    <col min="3581" max="3581" width="10.140625" style="34" customWidth="1"/>
    <col min="3582" max="3582" width="4" style="34" customWidth="1"/>
    <col min="3583" max="3583" width="10.140625" style="34" customWidth="1"/>
    <col min="3584" max="3584" width="12.28515625" style="34" customWidth="1"/>
    <col min="3585" max="3585" width="8.42578125" style="34" customWidth="1"/>
    <col min="3586" max="3586" width="13.7109375" style="34" customWidth="1"/>
    <col min="3587" max="3587" width="11.42578125" style="34" customWidth="1"/>
    <col min="3588" max="3588" width="2.140625" style="34" customWidth="1"/>
    <col min="3589" max="3590" width="13.7109375" style="34" customWidth="1"/>
    <col min="3591" max="3591" width="4.7109375" style="34" customWidth="1"/>
    <col min="3592" max="3592" width="5.28515625" style="34" customWidth="1"/>
    <col min="3593" max="3593" width="3.5703125" style="34" customWidth="1"/>
    <col min="3594" max="3594" width="4.5703125" style="34" customWidth="1"/>
    <col min="3595" max="3595" width="1.140625" style="34" customWidth="1"/>
    <col min="3596" max="3596" width="7.85546875" style="34" customWidth="1"/>
    <col min="3597" max="3597" width="0" style="34" hidden="1" customWidth="1"/>
    <col min="3598" max="3598" width="5.7109375" style="34" customWidth="1"/>
    <col min="3599" max="3599" width="3.42578125" style="34" customWidth="1"/>
    <col min="3600" max="3833" width="9.140625" style="34"/>
    <col min="3834" max="3834" width="3.28515625" style="34" customWidth="1"/>
    <col min="3835" max="3835" width="8.5703125" style="34" customWidth="1"/>
    <col min="3836" max="3836" width="13.42578125" style="34" customWidth="1"/>
    <col min="3837" max="3837" width="10.140625" style="34" customWidth="1"/>
    <col min="3838" max="3838" width="4" style="34" customWidth="1"/>
    <col min="3839" max="3839" width="10.140625" style="34" customWidth="1"/>
    <col min="3840" max="3840" width="12.28515625" style="34" customWidth="1"/>
    <col min="3841" max="3841" width="8.42578125" style="34" customWidth="1"/>
    <col min="3842" max="3842" width="13.7109375" style="34" customWidth="1"/>
    <col min="3843" max="3843" width="11.42578125" style="34" customWidth="1"/>
    <col min="3844" max="3844" width="2.140625" style="34" customWidth="1"/>
    <col min="3845" max="3846" width="13.7109375" style="34" customWidth="1"/>
    <col min="3847" max="3847" width="4.7109375" style="34" customWidth="1"/>
    <col min="3848" max="3848" width="5.28515625" style="34" customWidth="1"/>
    <col min="3849" max="3849" width="3.5703125" style="34" customWidth="1"/>
    <col min="3850" max="3850" width="4.5703125" style="34" customWidth="1"/>
    <col min="3851" max="3851" width="1.140625" style="34" customWidth="1"/>
    <col min="3852" max="3852" width="7.85546875" style="34" customWidth="1"/>
    <col min="3853" max="3853" width="0" style="34" hidden="1" customWidth="1"/>
    <col min="3854" max="3854" width="5.7109375" style="34" customWidth="1"/>
    <col min="3855" max="3855" width="3.42578125" style="34" customWidth="1"/>
    <col min="3856" max="4089" width="9.140625" style="34"/>
    <col min="4090" max="4090" width="3.28515625" style="34" customWidth="1"/>
    <col min="4091" max="4091" width="8.5703125" style="34" customWidth="1"/>
    <col min="4092" max="4092" width="13.42578125" style="34" customWidth="1"/>
    <col min="4093" max="4093" width="10.140625" style="34" customWidth="1"/>
    <col min="4094" max="4094" width="4" style="34" customWidth="1"/>
    <col min="4095" max="4095" width="10.140625" style="34" customWidth="1"/>
    <col min="4096" max="4096" width="12.28515625" style="34" customWidth="1"/>
    <col min="4097" max="4097" width="8.42578125" style="34" customWidth="1"/>
    <col min="4098" max="4098" width="13.7109375" style="34" customWidth="1"/>
    <col min="4099" max="4099" width="11.42578125" style="34" customWidth="1"/>
    <col min="4100" max="4100" width="2.140625" style="34" customWidth="1"/>
    <col min="4101" max="4102" width="13.7109375" style="34" customWidth="1"/>
    <col min="4103" max="4103" width="4.7109375" style="34" customWidth="1"/>
    <col min="4104" max="4104" width="5.28515625" style="34" customWidth="1"/>
    <col min="4105" max="4105" width="3.5703125" style="34" customWidth="1"/>
    <col min="4106" max="4106" width="4.5703125" style="34" customWidth="1"/>
    <col min="4107" max="4107" width="1.140625" style="34" customWidth="1"/>
    <col min="4108" max="4108" width="7.85546875" style="34" customWidth="1"/>
    <col min="4109" max="4109" width="0" style="34" hidden="1" customWidth="1"/>
    <col min="4110" max="4110" width="5.7109375" style="34" customWidth="1"/>
    <col min="4111" max="4111" width="3.42578125" style="34" customWidth="1"/>
    <col min="4112" max="4345" width="9.140625" style="34"/>
    <col min="4346" max="4346" width="3.28515625" style="34" customWidth="1"/>
    <col min="4347" max="4347" width="8.5703125" style="34" customWidth="1"/>
    <col min="4348" max="4348" width="13.42578125" style="34" customWidth="1"/>
    <col min="4349" max="4349" width="10.140625" style="34" customWidth="1"/>
    <col min="4350" max="4350" width="4" style="34" customWidth="1"/>
    <col min="4351" max="4351" width="10.140625" style="34" customWidth="1"/>
    <col min="4352" max="4352" width="12.28515625" style="34" customWidth="1"/>
    <col min="4353" max="4353" width="8.42578125" style="34" customWidth="1"/>
    <col min="4354" max="4354" width="13.7109375" style="34" customWidth="1"/>
    <col min="4355" max="4355" width="11.42578125" style="34" customWidth="1"/>
    <col min="4356" max="4356" width="2.140625" style="34" customWidth="1"/>
    <col min="4357" max="4358" width="13.7109375" style="34" customWidth="1"/>
    <col min="4359" max="4359" width="4.7109375" style="34" customWidth="1"/>
    <col min="4360" max="4360" width="5.28515625" style="34" customWidth="1"/>
    <col min="4361" max="4361" width="3.5703125" style="34" customWidth="1"/>
    <col min="4362" max="4362" width="4.5703125" style="34" customWidth="1"/>
    <col min="4363" max="4363" width="1.140625" style="34" customWidth="1"/>
    <col min="4364" max="4364" width="7.85546875" style="34" customWidth="1"/>
    <col min="4365" max="4365" width="0" style="34" hidden="1" customWidth="1"/>
    <col min="4366" max="4366" width="5.7109375" style="34" customWidth="1"/>
    <col min="4367" max="4367" width="3.42578125" style="34" customWidth="1"/>
    <col min="4368" max="4601" width="9.140625" style="34"/>
    <col min="4602" max="4602" width="3.28515625" style="34" customWidth="1"/>
    <col min="4603" max="4603" width="8.5703125" style="34" customWidth="1"/>
    <col min="4604" max="4604" width="13.42578125" style="34" customWidth="1"/>
    <col min="4605" max="4605" width="10.140625" style="34" customWidth="1"/>
    <col min="4606" max="4606" width="4" style="34" customWidth="1"/>
    <col min="4607" max="4607" width="10.140625" style="34" customWidth="1"/>
    <col min="4608" max="4608" width="12.28515625" style="34" customWidth="1"/>
    <col min="4609" max="4609" width="8.42578125" style="34" customWidth="1"/>
    <col min="4610" max="4610" width="13.7109375" style="34" customWidth="1"/>
    <col min="4611" max="4611" width="11.42578125" style="34" customWidth="1"/>
    <col min="4612" max="4612" width="2.140625" style="34" customWidth="1"/>
    <col min="4613" max="4614" width="13.7109375" style="34" customWidth="1"/>
    <col min="4615" max="4615" width="4.7109375" style="34" customWidth="1"/>
    <col min="4616" max="4616" width="5.28515625" style="34" customWidth="1"/>
    <col min="4617" max="4617" width="3.5703125" style="34" customWidth="1"/>
    <col min="4618" max="4618" width="4.5703125" style="34" customWidth="1"/>
    <col min="4619" max="4619" width="1.140625" style="34" customWidth="1"/>
    <col min="4620" max="4620" width="7.85546875" style="34" customWidth="1"/>
    <col min="4621" max="4621" width="0" style="34" hidden="1" customWidth="1"/>
    <col min="4622" max="4622" width="5.7109375" style="34" customWidth="1"/>
    <col min="4623" max="4623" width="3.42578125" style="34" customWidth="1"/>
    <col min="4624" max="4857" width="9.140625" style="34"/>
    <col min="4858" max="4858" width="3.28515625" style="34" customWidth="1"/>
    <col min="4859" max="4859" width="8.5703125" style="34" customWidth="1"/>
    <col min="4860" max="4860" width="13.42578125" style="34" customWidth="1"/>
    <col min="4861" max="4861" width="10.140625" style="34" customWidth="1"/>
    <col min="4862" max="4862" width="4" style="34" customWidth="1"/>
    <col min="4863" max="4863" width="10.140625" style="34" customWidth="1"/>
    <col min="4864" max="4864" width="12.28515625" style="34" customWidth="1"/>
    <col min="4865" max="4865" width="8.42578125" style="34" customWidth="1"/>
    <col min="4866" max="4866" width="13.7109375" style="34" customWidth="1"/>
    <col min="4867" max="4867" width="11.42578125" style="34" customWidth="1"/>
    <col min="4868" max="4868" width="2.140625" style="34" customWidth="1"/>
    <col min="4869" max="4870" width="13.7109375" style="34" customWidth="1"/>
    <col min="4871" max="4871" width="4.7109375" style="34" customWidth="1"/>
    <col min="4872" max="4872" width="5.28515625" style="34" customWidth="1"/>
    <col min="4873" max="4873" width="3.5703125" style="34" customWidth="1"/>
    <col min="4874" max="4874" width="4.5703125" style="34" customWidth="1"/>
    <col min="4875" max="4875" width="1.140625" style="34" customWidth="1"/>
    <col min="4876" max="4876" width="7.85546875" style="34" customWidth="1"/>
    <col min="4877" max="4877" width="0" style="34" hidden="1" customWidth="1"/>
    <col min="4878" max="4878" width="5.7109375" style="34" customWidth="1"/>
    <col min="4879" max="4879" width="3.42578125" style="34" customWidth="1"/>
    <col min="4880" max="5113" width="9.140625" style="34"/>
    <col min="5114" max="5114" width="3.28515625" style="34" customWidth="1"/>
    <col min="5115" max="5115" width="8.5703125" style="34" customWidth="1"/>
    <col min="5116" max="5116" width="13.42578125" style="34" customWidth="1"/>
    <col min="5117" max="5117" width="10.140625" style="34" customWidth="1"/>
    <col min="5118" max="5118" width="4" style="34" customWidth="1"/>
    <col min="5119" max="5119" width="10.140625" style="34" customWidth="1"/>
    <col min="5120" max="5120" width="12.28515625" style="34" customWidth="1"/>
    <col min="5121" max="5121" width="8.42578125" style="34" customWidth="1"/>
    <col min="5122" max="5122" width="13.7109375" style="34" customWidth="1"/>
    <col min="5123" max="5123" width="11.42578125" style="34" customWidth="1"/>
    <col min="5124" max="5124" width="2.140625" style="34" customWidth="1"/>
    <col min="5125" max="5126" width="13.7109375" style="34" customWidth="1"/>
    <col min="5127" max="5127" width="4.7109375" style="34" customWidth="1"/>
    <col min="5128" max="5128" width="5.28515625" style="34" customWidth="1"/>
    <col min="5129" max="5129" width="3.5703125" style="34" customWidth="1"/>
    <col min="5130" max="5130" width="4.5703125" style="34" customWidth="1"/>
    <col min="5131" max="5131" width="1.140625" style="34" customWidth="1"/>
    <col min="5132" max="5132" width="7.85546875" style="34" customWidth="1"/>
    <col min="5133" max="5133" width="0" style="34" hidden="1" customWidth="1"/>
    <col min="5134" max="5134" width="5.7109375" style="34" customWidth="1"/>
    <col min="5135" max="5135" width="3.42578125" style="34" customWidth="1"/>
    <col min="5136" max="5369" width="9.140625" style="34"/>
    <col min="5370" max="5370" width="3.28515625" style="34" customWidth="1"/>
    <col min="5371" max="5371" width="8.5703125" style="34" customWidth="1"/>
    <col min="5372" max="5372" width="13.42578125" style="34" customWidth="1"/>
    <col min="5373" max="5373" width="10.140625" style="34" customWidth="1"/>
    <col min="5374" max="5374" width="4" style="34" customWidth="1"/>
    <col min="5375" max="5375" width="10.140625" style="34" customWidth="1"/>
    <col min="5376" max="5376" width="12.28515625" style="34" customWidth="1"/>
    <col min="5377" max="5377" width="8.42578125" style="34" customWidth="1"/>
    <col min="5378" max="5378" width="13.7109375" style="34" customWidth="1"/>
    <col min="5379" max="5379" width="11.42578125" style="34" customWidth="1"/>
    <col min="5380" max="5380" width="2.140625" style="34" customWidth="1"/>
    <col min="5381" max="5382" width="13.7109375" style="34" customWidth="1"/>
    <col min="5383" max="5383" width="4.7109375" style="34" customWidth="1"/>
    <col min="5384" max="5384" width="5.28515625" style="34" customWidth="1"/>
    <col min="5385" max="5385" width="3.5703125" style="34" customWidth="1"/>
    <col min="5386" max="5386" width="4.5703125" style="34" customWidth="1"/>
    <col min="5387" max="5387" width="1.140625" style="34" customWidth="1"/>
    <col min="5388" max="5388" width="7.85546875" style="34" customWidth="1"/>
    <col min="5389" max="5389" width="0" style="34" hidden="1" customWidth="1"/>
    <col min="5390" max="5390" width="5.7109375" style="34" customWidth="1"/>
    <col min="5391" max="5391" width="3.42578125" style="34" customWidth="1"/>
    <col min="5392" max="5625" width="9.140625" style="34"/>
    <col min="5626" max="5626" width="3.28515625" style="34" customWidth="1"/>
    <col min="5627" max="5627" width="8.5703125" style="34" customWidth="1"/>
    <col min="5628" max="5628" width="13.42578125" style="34" customWidth="1"/>
    <col min="5629" max="5629" width="10.140625" style="34" customWidth="1"/>
    <col min="5630" max="5630" width="4" style="34" customWidth="1"/>
    <col min="5631" max="5631" width="10.140625" style="34" customWidth="1"/>
    <col min="5632" max="5632" width="12.28515625" style="34" customWidth="1"/>
    <col min="5633" max="5633" width="8.42578125" style="34" customWidth="1"/>
    <col min="5634" max="5634" width="13.7109375" style="34" customWidth="1"/>
    <col min="5635" max="5635" width="11.42578125" style="34" customWidth="1"/>
    <col min="5636" max="5636" width="2.140625" style="34" customWidth="1"/>
    <col min="5637" max="5638" width="13.7109375" style="34" customWidth="1"/>
    <col min="5639" max="5639" width="4.7109375" style="34" customWidth="1"/>
    <col min="5640" max="5640" width="5.28515625" style="34" customWidth="1"/>
    <col min="5641" max="5641" width="3.5703125" style="34" customWidth="1"/>
    <col min="5642" max="5642" width="4.5703125" style="34" customWidth="1"/>
    <col min="5643" max="5643" width="1.140625" style="34" customWidth="1"/>
    <col min="5644" max="5644" width="7.85546875" style="34" customWidth="1"/>
    <col min="5645" max="5645" width="0" style="34" hidden="1" customWidth="1"/>
    <col min="5646" max="5646" width="5.7109375" style="34" customWidth="1"/>
    <col min="5647" max="5647" width="3.42578125" style="34" customWidth="1"/>
    <col min="5648" max="5881" width="9.140625" style="34"/>
    <col min="5882" max="5882" width="3.28515625" style="34" customWidth="1"/>
    <col min="5883" max="5883" width="8.5703125" style="34" customWidth="1"/>
    <col min="5884" max="5884" width="13.42578125" style="34" customWidth="1"/>
    <col min="5885" max="5885" width="10.140625" style="34" customWidth="1"/>
    <col min="5886" max="5886" width="4" style="34" customWidth="1"/>
    <col min="5887" max="5887" width="10.140625" style="34" customWidth="1"/>
    <col min="5888" max="5888" width="12.28515625" style="34" customWidth="1"/>
    <col min="5889" max="5889" width="8.42578125" style="34" customWidth="1"/>
    <col min="5890" max="5890" width="13.7109375" style="34" customWidth="1"/>
    <col min="5891" max="5891" width="11.42578125" style="34" customWidth="1"/>
    <col min="5892" max="5892" width="2.140625" style="34" customWidth="1"/>
    <col min="5893" max="5894" width="13.7109375" style="34" customWidth="1"/>
    <col min="5895" max="5895" width="4.7109375" style="34" customWidth="1"/>
    <col min="5896" max="5896" width="5.28515625" style="34" customWidth="1"/>
    <col min="5897" max="5897" width="3.5703125" style="34" customWidth="1"/>
    <col min="5898" max="5898" width="4.5703125" style="34" customWidth="1"/>
    <col min="5899" max="5899" width="1.140625" style="34" customWidth="1"/>
    <col min="5900" max="5900" width="7.85546875" style="34" customWidth="1"/>
    <col min="5901" max="5901" width="0" style="34" hidden="1" customWidth="1"/>
    <col min="5902" max="5902" width="5.7109375" style="34" customWidth="1"/>
    <col min="5903" max="5903" width="3.42578125" style="34" customWidth="1"/>
    <col min="5904" max="6137" width="9.140625" style="34"/>
    <col min="6138" max="6138" width="3.28515625" style="34" customWidth="1"/>
    <col min="6139" max="6139" width="8.5703125" style="34" customWidth="1"/>
    <col min="6140" max="6140" width="13.42578125" style="34" customWidth="1"/>
    <col min="6141" max="6141" width="10.140625" style="34" customWidth="1"/>
    <col min="6142" max="6142" width="4" style="34" customWidth="1"/>
    <col min="6143" max="6143" width="10.140625" style="34" customWidth="1"/>
    <col min="6144" max="6144" width="12.28515625" style="34" customWidth="1"/>
    <col min="6145" max="6145" width="8.42578125" style="34" customWidth="1"/>
    <col min="6146" max="6146" width="13.7109375" style="34" customWidth="1"/>
    <col min="6147" max="6147" width="11.42578125" style="34" customWidth="1"/>
    <col min="6148" max="6148" width="2.140625" style="34" customWidth="1"/>
    <col min="6149" max="6150" width="13.7109375" style="34" customWidth="1"/>
    <col min="6151" max="6151" width="4.7109375" style="34" customWidth="1"/>
    <col min="6152" max="6152" width="5.28515625" style="34" customWidth="1"/>
    <col min="6153" max="6153" width="3.5703125" style="34" customWidth="1"/>
    <col min="6154" max="6154" width="4.5703125" style="34" customWidth="1"/>
    <col min="6155" max="6155" width="1.140625" style="34" customWidth="1"/>
    <col min="6156" max="6156" width="7.85546875" style="34" customWidth="1"/>
    <col min="6157" max="6157" width="0" style="34" hidden="1" customWidth="1"/>
    <col min="6158" max="6158" width="5.7109375" style="34" customWidth="1"/>
    <col min="6159" max="6159" width="3.42578125" style="34" customWidth="1"/>
    <col min="6160" max="6393" width="9.140625" style="34"/>
    <col min="6394" max="6394" width="3.28515625" style="34" customWidth="1"/>
    <col min="6395" max="6395" width="8.5703125" style="34" customWidth="1"/>
    <col min="6396" max="6396" width="13.42578125" style="34" customWidth="1"/>
    <col min="6397" max="6397" width="10.140625" style="34" customWidth="1"/>
    <col min="6398" max="6398" width="4" style="34" customWidth="1"/>
    <col min="6399" max="6399" width="10.140625" style="34" customWidth="1"/>
    <col min="6400" max="6400" width="12.28515625" style="34" customWidth="1"/>
    <col min="6401" max="6401" width="8.42578125" style="34" customWidth="1"/>
    <col min="6402" max="6402" width="13.7109375" style="34" customWidth="1"/>
    <col min="6403" max="6403" width="11.42578125" style="34" customWidth="1"/>
    <col min="6404" max="6404" width="2.140625" style="34" customWidth="1"/>
    <col min="6405" max="6406" width="13.7109375" style="34" customWidth="1"/>
    <col min="6407" max="6407" width="4.7109375" style="34" customWidth="1"/>
    <col min="6408" max="6408" width="5.28515625" style="34" customWidth="1"/>
    <col min="6409" max="6409" width="3.5703125" style="34" customWidth="1"/>
    <col min="6410" max="6410" width="4.5703125" style="34" customWidth="1"/>
    <col min="6411" max="6411" width="1.140625" style="34" customWidth="1"/>
    <col min="6412" max="6412" width="7.85546875" style="34" customWidth="1"/>
    <col min="6413" max="6413" width="0" style="34" hidden="1" customWidth="1"/>
    <col min="6414" max="6414" width="5.7109375" style="34" customWidth="1"/>
    <col min="6415" max="6415" width="3.42578125" style="34" customWidth="1"/>
    <col min="6416" max="6649" width="9.140625" style="34"/>
    <col min="6650" max="6650" width="3.28515625" style="34" customWidth="1"/>
    <col min="6651" max="6651" width="8.5703125" style="34" customWidth="1"/>
    <col min="6652" max="6652" width="13.42578125" style="34" customWidth="1"/>
    <col min="6653" max="6653" width="10.140625" style="34" customWidth="1"/>
    <col min="6654" max="6654" width="4" style="34" customWidth="1"/>
    <col min="6655" max="6655" width="10.140625" style="34" customWidth="1"/>
    <col min="6656" max="6656" width="12.28515625" style="34" customWidth="1"/>
    <col min="6657" max="6657" width="8.42578125" style="34" customWidth="1"/>
    <col min="6658" max="6658" width="13.7109375" style="34" customWidth="1"/>
    <col min="6659" max="6659" width="11.42578125" style="34" customWidth="1"/>
    <col min="6660" max="6660" width="2.140625" style="34" customWidth="1"/>
    <col min="6661" max="6662" width="13.7109375" style="34" customWidth="1"/>
    <col min="6663" max="6663" width="4.7109375" style="34" customWidth="1"/>
    <col min="6664" max="6664" width="5.28515625" style="34" customWidth="1"/>
    <col min="6665" max="6665" width="3.5703125" style="34" customWidth="1"/>
    <col min="6666" max="6666" width="4.5703125" style="34" customWidth="1"/>
    <col min="6667" max="6667" width="1.140625" style="34" customWidth="1"/>
    <col min="6668" max="6668" width="7.85546875" style="34" customWidth="1"/>
    <col min="6669" max="6669" width="0" style="34" hidden="1" customWidth="1"/>
    <col min="6670" max="6670" width="5.7109375" style="34" customWidth="1"/>
    <col min="6671" max="6671" width="3.42578125" style="34" customWidth="1"/>
    <col min="6672" max="6905" width="9.140625" style="34"/>
    <col min="6906" max="6906" width="3.28515625" style="34" customWidth="1"/>
    <col min="6907" max="6907" width="8.5703125" style="34" customWidth="1"/>
    <col min="6908" max="6908" width="13.42578125" style="34" customWidth="1"/>
    <col min="6909" max="6909" width="10.140625" style="34" customWidth="1"/>
    <col min="6910" max="6910" width="4" style="34" customWidth="1"/>
    <col min="6911" max="6911" width="10.140625" style="34" customWidth="1"/>
    <col min="6912" max="6912" width="12.28515625" style="34" customWidth="1"/>
    <col min="6913" max="6913" width="8.42578125" style="34" customWidth="1"/>
    <col min="6914" max="6914" width="13.7109375" style="34" customWidth="1"/>
    <col min="6915" max="6915" width="11.42578125" style="34" customWidth="1"/>
    <col min="6916" max="6916" width="2.140625" style="34" customWidth="1"/>
    <col min="6917" max="6918" width="13.7109375" style="34" customWidth="1"/>
    <col min="6919" max="6919" width="4.7109375" style="34" customWidth="1"/>
    <col min="6920" max="6920" width="5.28515625" style="34" customWidth="1"/>
    <col min="6921" max="6921" width="3.5703125" style="34" customWidth="1"/>
    <col min="6922" max="6922" width="4.5703125" style="34" customWidth="1"/>
    <col min="6923" max="6923" width="1.140625" style="34" customWidth="1"/>
    <col min="6924" max="6924" width="7.85546875" style="34" customWidth="1"/>
    <col min="6925" max="6925" width="0" style="34" hidden="1" customWidth="1"/>
    <col min="6926" max="6926" width="5.7109375" style="34" customWidth="1"/>
    <col min="6927" max="6927" width="3.42578125" style="34" customWidth="1"/>
    <col min="6928" max="7161" width="9.140625" style="34"/>
    <col min="7162" max="7162" width="3.28515625" style="34" customWidth="1"/>
    <col min="7163" max="7163" width="8.5703125" style="34" customWidth="1"/>
    <col min="7164" max="7164" width="13.42578125" style="34" customWidth="1"/>
    <col min="7165" max="7165" width="10.140625" style="34" customWidth="1"/>
    <col min="7166" max="7166" width="4" style="34" customWidth="1"/>
    <col min="7167" max="7167" width="10.140625" style="34" customWidth="1"/>
    <col min="7168" max="7168" width="12.28515625" style="34" customWidth="1"/>
    <col min="7169" max="7169" width="8.42578125" style="34" customWidth="1"/>
    <col min="7170" max="7170" width="13.7109375" style="34" customWidth="1"/>
    <col min="7171" max="7171" width="11.42578125" style="34" customWidth="1"/>
    <col min="7172" max="7172" width="2.140625" style="34" customWidth="1"/>
    <col min="7173" max="7174" width="13.7109375" style="34" customWidth="1"/>
    <col min="7175" max="7175" width="4.7109375" style="34" customWidth="1"/>
    <col min="7176" max="7176" width="5.28515625" style="34" customWidth="1"/>
    <col min="7177" max="7177" width="3.5703125" style="34" customWidth="1"/>
    <col min="7178" max="7178" width="4.5703125" style="34" customWidth="1"/>
    <col min="7179" max="7179" width="1.140625" style="34" customWidth="1"/>
    <col min="7180" max="7180" width="7.85546875" style="34" customWidth="1"/>
    <col min="7181" max="7181" width="0" style="34" hidden="1" customWidth="1"/>
    <col min="7182" max="7182" width="5.7109375" style="34" customWidth="1"/>
    <col min="7183" max="7183" width="3.42578125" style="34" customWidth="1"/>
    <col min="7184" max="7417" width="9.140625" style="34"/>
    <col min="7418" max="7418" width="3.28515625" style="34" customWidth="1"/>
    <col min="7419" max="7419" width="8.5703125" style="34" customWidth="1"/>
    <col min="7420" max="7420" width="13.42578125" style="34" customWidth="1"/>
    <col min="7421" max="7421" width="10.140625" style="34" customWidth="1"/>
    <col min="7422" max="7422" width="4" style="34" customWidth="1"/>
    <col min="7423" max="7423" width="10.140625" style="34" customWidth="1"/>
    <col min="7424" max="7424" width="12.28515625" style="34" customWidth="1"/>
    <col min="7425" max="7425" width="8.42578125" style="34" customWidth="1"/>
    <col min="7426" max="7426" width="13.7109375" style="34" customWidth="1"/>
    <col min="7427" max="7427" width="11.42578125" style="34" customWidth="1"/>
    <col min="7428" max="7428" width="2.140625" style="34" customWidth="1"/>
    <col min="7429" max="7430" width="13.7109375" style="34" customWidth="1"/>
    <col min="7431" max="7431" width="4.7109375" style="34" customWidth="1"/>
    <col min="7432" max="7432" width="5.28515625" style="34" customWidth="1"/>
    <col min="7433" max="7433" width="3.5703125" style="34" customWidth="1"/>
    <col min="7434" max="7434" width="4.5703125" style="34" customWidth="1"/>
    <col min="7435" max="7435" width="1.140625" style="34" customWidth="1"/>
    <col min="7436" max="7436" width="7.85546875" style="34" customWidth="1"/>
    <col min="7437" max="7437" width="0" style="34" hidden="1" customWidth="1"/>
    <col min="7438" max="7438" width="5.7109375" style="34" customWidth="1"/>
    <col min="7439" max="7439" width="3.42578125" style="34" customWidth="1"/>
    <col min="7440" max="7673" width="9.140625" style="34"/>
    <col min="7674" max="7674" width="3.28515625" style="34" customWidth="1"/>
    <col min="7675" max="7675" width="8.5703125" style="34" customWidth="1"/>
    <col min="7676" max="7676" width="13.42578125" style="34" customWidth="1"/>
    <col min="7677" max="7677" width="10.140625" style="34" customWidth="1"/>
    <col min="7678" max="7678" width="4" style="34" customWidth="1"/>
    <col min="7679" max="7679" width="10.140625" style="34" customWidth="1"/>
    <col min="7680" max="7680" width="12.28515625" style="34" customWidth="1"/>
    <col min="7681" max="7681" width="8.42578125" style="34" customWidth="1"/>
    <col min="7682" max="7682" width="13.7109375" style="34" customWidth="1"/>
    <col min="7683" max="7683" width="11.42578125" style="34" customWidth="1"/>
    <col min="7684" max="7684" width="2.140625" style="34" customWidth="1"/>
    <col min="7685" max="7686" width="13.7109375" style="34" customWidth="1"/>
    <col min="7687" max="7687" width="4.7109375" style="34" customWidth="1"/>
    <col min="7688" max="7688" width="5.28515625" style="34" customWidth="1"/>
    <col min="7689" max="7689" width="3.5703125" style="34" customWidth="1"/>
    <col min="7690" max="7690" width="4.5703125" style="34" customWidth="1"/>
    <col min="7691" max="7691" width="1.140625" style="34" customWidth="1"/>
    <col min="7692" max="7692" width="7.85546875" style="34" customWidth="1"/>
    <col min="7693" max="7693" width="0" style="34" hidden="1" customWidth="1"/>
    <col min="7694" max="7694" width="5.7109375" style="34" customWidth="1"/>
    <col min="7695" max="7695" width="3.42578125" style="34" customWidth="1"/>
    <col min="7696" max="7929" width="9.140625" style="34"/>
    <col min="7930" max="7930" width="3.28515625" style="34" customWidth="1"/>
    <col min="7931" max="7931" width="8.5703125" style="34" customWidth="1"/>
    <col min="7932" max="7932" width="13.42578125" style="34" customWidth="1"/>
    <col min="7933" max="7933" width="10.140625" style="34" customWidth="1"/>
    <col min="7934" max="7934" width="4" style="34" customWidth="1"/>
    <col min="7935" max="7935" width="10.140625" style="34" customWidth="1"/>
    <col min="7936" max="7936" width="12.28515625" style="34" customWidth="1"/>
    <col min="7937" max="7937" width="8.42578125" style="34" customWidth="1"/>
    <col min="7938" max="7938" width="13.7109375" style="34" customWidth="1"/>
    <col min="7939" max="7939" width="11.42578125" style="34" customWidth="1"/>
    <col min="7940" max="7940" width="2.140625" style="34" customWidth="1"/>
    <col min="7941" max="7942" width="13.7109375" style="34" customWidth="1"/>
    <col min="7943" max="7943" width="4.7109375" style="34" customWidth="1"/>
    <col min="7944" max="7944" width="5.28515625" style="34" customWidth="1"/>
    <col min="7945" max="7945" width="3.5703125" style="34" customWidth="1"/>
    <col min="7946" max="7946" width="4.5703125" style="34" customWidth="1"/>
    <col min="7947" max="7947" width="1.140625" style="34" customWidth="1"/>
    <col min="7948" max="7948" width="7.85546875" style="34" customWidth="1"/>
    <col min="7949" max="7949" width="0" style="34" hidden="1" customWidth="1"/>
    <col min="7950" max="7950" width="5.7109375" style="34" customWidth="1"/>
    <col min="7951" max="7951" width="3.42578125" style="34" customWidth="1"/>
    <col min="7952" max="8185" width="9.140625" style="34"/>
    <col min="8186" max="8186" width="3.28515625" style="34" customWidth="1"/>
    <col min="8187" max="8187" width="8.5703125" style="34" customWidth="1"/>
    <col min="8188" max="8188" width="13.42578125" style="34" customWidth="1"/>
    <col min="8189" max="8189" width="10.140625" style="34" customWidth="1"/>
    <col min="8190" max="8190" width="4" style="34" customWidth="1"/>
    <col min="8191" max="8191" width="10.140625" style="34" customWidth="1"/>
    <col min="8192" max="8192" width="12.28515625" style="34" customWidth="1"/>
    <col min="8193" max="8193" width="8.42578125" style="34" customWidth="1"/>
    <col min="8194" max="8194" width="13.7109375" style="34" customWidth="1"/>
    <col min="8195" max="8195" width="11.42578125" style="34" customWidth="1"/>
    <col min="8196" max="8196" width="2.140625" style="34" customWidth="1"/>
    <col min="8197" max="8198" width="13.7109375" style="34" customWidth="1"/>
    <col min="8199" max="8199" width="4.7109375" style="34" customWidth="1"/>
    <col min="8200" max="8200" width="5.28515625" style="34" customWidth="1"/>
    <col min="8201" max="8201" width="3.5703125" style="34" customWidth="1"/>
    <col min="8202" max="8202" width="4.5703125" style="34" customWidth="1"/>
    <col min="8203" max="8203" width="1.140625" style="34" customWidth="1"/>
    <col min="8204" max="8204" width="7.85546875" style="34" customWidth="1"/>
    <col min="8205" max="8205" width="0" style="34" hidden="1" customWidth="1"/>
    <col min="8206" max="8206" width="5.7109375" style="34" customWidth="1"/>
    <col min="8207" max="8207" width="3.42578125" style="34" customWidth="1"/>
    <col min="8208" max="8441" width="9.140625" style="34"/>
    <col min="8442" max="8442" width="3.28515625" style="34" customWidth="1"/>
    <col min="8443" max="8443" width="8.5703125" style="34" customWidth="1"/>
    <col min="8444" max="8444" width="13.42578125" style="34" customWidth="1"/>
    <col min="8445" max="8445" width="10.140625" style="34" customWidth="1"/>
    <col min="8446" max="8446" width="4" style="34" customWidth="1"/>
    <col min="8447" max="8447" width="10.140625" style="34" customWidth="1"/>
    <col min="8448" max="8448" width="12.28515625" style="34" customWidth="1"/>
    <col min="8449" max="8449" width="8.42578125" style="34" customWidth="1"/>
    <col min="8450" max="8450" width="13.7109375" style="34" customWidth="1"/>
    <col min="8451" max="8451" width="11.42578125" style="34" customWidth="1"/>
    <col min="8452" max="8452" width="2.140625" style="34" customWidth="1"/>
    <col min="8453" max="8454" width="13.7109375" style="34" customWidth="1"/>
    <col min="8455" max="8455" width="4.7109375" style="34" customWidth="1"/>
    <col min="8456" max="8456" width="5.28515625" style="34" customWidth="1"/>
    <col min="8457" max="8457" width="3.5703125" style="34" customWidth="1"/>
    <col min="8458" max="8458" width="4.5703125" style="34" customWidth="1"/>
    <col min="8459" max="8459" width="1.140625" style="34" customWidth="1"/>
    <col min="8460" max="8460" width="7.85546875" style="34" customWidth="1"/>
    <col min="8461" max="8461" width="0" style="34" hidden="1" customWidth="1"/>
    <col min="8462" max="8462" width="5.7109375" style="34" customWidth="1"/>
    <col min="8463" max="8463" width="3.42578125" style="34" customWidth="1"/>
    <col min="8464" max="8697" width="9.140625" style="34"/>
    <col min="8698" max="8698" width="3.28515625" style="34" customWidth="1"/>
    <col min="8699" max="8699" width="8.5703125" style="34" customWidth="1"/>
    <col min="8700" max="8700" width="13.42578125" style="34" customWidth="1"/>
    <col min="8701" max="8701" width="10.140625" style="34" customWidth="1"/>
    <col min="8702" max="8702" width="4" style="34" customWidth="1"/>
    <col min="8703" max="8703" width="10.140625" style="34" customWidth="1"/>
    <col min="8704" max="8704" width="12.28515625" style="34" customWidth="1"/>
    <col min="8705" max="8705" width="8.42578125" style="34" customWidth="1"/>
    <col min="8706" max="8706" width="13.7109375" style="34" customWidth="1"/>
    <col min="8707" max="8707" width="11.42578125" style="34" customWidth="1"/>
    <col min="8708" max="8708" width="2.140625" style="34" customWidth="1"/>
    <col min="8709" max="8710" width="13.7109375" style="34" customWidth="1"/>
    <col min="8711" max="8711" width="4.7109375" style="34" customWidth="1"/>
    <col min="8712" max="8712" width="5.28515625" style="34" customWidth="1"/>
    <col min="8713" max="8713" width="3.5703125" style="34" customWidth="1"/>
    <col min="8714" max="8714" width="4.5703125" style="34" customWidth="1"/>
    <col min="8715" max="8715" width="1.140625" style="34" customWidth="1"/>
    <col min="8716" max="8716" width="7.85546875" style="34" customWidth="1"/>
    <col min="8717" max="8717" width="0" style="34" hidden="1" customWidth="1"/>
    <col min="8718" max="8718" width="5.7109375" style="34" customWidth="1"/>
    <col min="8719" max="8719" width="3.42578125" style="34" customWidth="1"/>
    <col min="8720" max="8953" width="9.140625" style="34"/>
    <col min="8954" max="8954" width="3.28515625" style="34" customWidth="1"/>
    <col min="8955" max="8955" width="8.5703125" style="34" customWidth="1"/>
    <col min="8956" max="8956" width="13.42578125" style="34" customWidth="1"/>
    <col min="8957" max="8957" width="10.140625" style="34" customWidth="1"/>
    <col min="8958" max="8958" width="4" style="34" customWidth="1"/>
    <col min="8959" max="8959" width="10.140625" style="34" customWidth="1"/>
    <col min="8960" max="8960" width="12.28515625" style="34" customWidth="1"/>
    <col min="8961" max="8961" width="8.42578125" style="34" customWidth="1"/>
    <col min="8962" max="8962" width="13.7109375" style="34" customWidth="1"/>
    <col min="8963" max="8963" width="11.42578125" style="34" customWidth="1"/>
    <col min="8964" max="8964" width="2.140625" style="34" customWidth="1"/>
    <col min="8965" max="8966" width="13.7109375" style="34" customWidth="1"/>
    <col min="8967" max="8967" width="4.7109375" style="34" customWidth="1"/>
    <col min="8968" max="8968" width="5.28515625" style="34" customWidth="1"/>
    <col min="8969" max="8969" width="3.5703125" style="34" customWidth="1"/>
    <col min="8970" max="8970" width="4.5703125" style="34" customWidth="1"/>
    <col min="8971" max="8971" width="1.140625" style="34" customWidth="1"/>
    <col min="8972" max="8972" width="7.85546875" style="34" customWidth="1"/>
    <col min="8973" max="8973" width="0" style="34" hidden="1" customWidth="1"/>
    <col min="8974" max="8974" width="5.7109375" style="34" customWidth="1"/>
    <col min="8975" max="8975" width="3.42578125" style="34" customWidth="1"/>
    <col min="8976" max="9209" width="9.140625" style="34"/>
    <col min="9210" max="9210" width="3.28515625" style="34" customWidth="1"/>
    <col min="9211" max="9211" width="8.5703125" style="34" customWidth="1"/>
    <col min="9212" max="9212" width="13.42578125" style="34" customWidth="1"/>
    <col min="9213" max="9213" width="10.140625" style="34" customWidth="1"/>
    <col min="9214" max="9214" width="4" style="34" customWidth="1"/>
    <col min="9215" max="9215" width="10.140625" style="34" customWidth="1"/>
    <col min="9216" max="9216" width="12.28515625" style="34" customWidth="1"/>
    <col min="9217" max="9217" width="8.42578125" style="34" customWidth="1"/>
    <col min="9218" max="9218" width="13.7109375" style="34" customWidth="1"/>
    <col min="9219" max="9219" width="11.42578125" style="34" customWidth="1"/>
    <col min="9220" max="9220" width="2.140625" style="34" customWidth="1"/>
    <col min="9221" max="9222" width="13.7109375" style="34" customWidth="1"/>
    <col min="9223" max="9223" width="4.7109375" style="34" customWidth="1"/>
    <col min="9224" max="9224" width="5.28515625" style="34" customWidth="1"/>
    <col min="9225" max="9225" width="3.5703125" style="34" customWidth="1"/>
    <col min="9226" max="9226" width="4.5703125" style="34" customWidth="1"/>
    <col min="9227" max="9227" width="1.140625" style="34" customWidth="1"/>
    <col min="9228" max="9228" width="7.85546875" style="34" customWidth="1"/>
    <col min="9229" max="9229" width="0" style="34" hidden="1" customWidth="1"/>
    <col min="9230" max="9230" width="5.7109375" style="34" customWidth="1"/>
    <col min="9231" max="9231" width="3.42578125" style="34" customWidth="1"/>
    <col min="9232" max="9465" width="9.140625" style="34"/>
    <col min="9466" max="9466" width="3.28515625" style="34" customWidth="1"/>
    <col min="9467" max="9467" width="8.5703125" style="34" customWidth="1"/>
    <col min="9468" max="9468" width="13.42578125" style="34" customWidth="1"/>
    <col min="9469" max="9469" width="10.140625" style="34" customWidth="1"/>
    <col min="9470" max="9470" width="4" style="34" customWidth="1"/>
    <col min="9471" max="9471" width="10.140625" style="34" customWidth="1"/>
    <col min="9472" max="9472" width="12.28515625" style="34" customWidth="1"/>
    <col min="9473" max="9473" width="8.42578125" style="34" customWidth="1"/>
    <col min="9474" max="9474" width="13.7109375" style="34" customWidth="1"/>
    <col min="9475" max="9475" width="11.42578125" style="34" customWidth="1"/>
    <col min="9476" max="9476" width="2.140625" style="34" customWidth="1"/>
    <col min="9477" max="9478" width="13.7109375" style="34" customWidth="1"/>
    <col min="9479" max="9479" width="4.7109375" style="34" customWidth="1"/>
    <col min="9480" max="9480" width="5.28515625" style="34" customWidth="1"/>
    <col min="9481" max="9481" width="3.5703125" style="34" customWidth="1"/>
    <col min="9482" max="9482" width="4.5703125" style="34" customWidth="1"/>
    <col min="9483" max="9483" width="1.140625" style="34" customWidth="1"/>
    <col min="9484" max="9484" width="7.85546875" style="34" customWidth="1"/>
    <col min="9485" max="9485" width="0" style="34" hidden="1" customWidth="1"/>
    <col min="9486" max="9486" width="5.7109375" style="34" customWidth="1"/>
    <col min="9487" max="9487" width="3.42578125" style="34" customWidth="1"/>
    <col min="9488" max="9721" width="9.140625" style="34"/>
    <col min="9722" max="9722" width="3.28515625" style="34" customWidth="1"/>
    <col min="9723" max="9723" width="8.5703125" style="34" customWidth="1"/>
    <col min="9724" max="9724" width="13.42578125" style="34" customWidth="1"/>
    <col min="9725" max="9725" width="10.140625" style="34" customWidth="1"/>
    <col min="9726" max="9726" width="4" style="34" customWidth="1"/>
    <col min="9727" max="9727" width="10.140625" style="34" customWidth="1"/>
    <col min="9728" max="9728" width="12.28515625" style="34" customWidth="1"/>
    <col min="9729" max="9729" width="8.42578125" style="34" customWidth="1"/>
    <col min="9730" max="9730" width="13.7109375" style="34" customWidth="1"/>
    <col min="9731" max="9731" width="11.42578125" style="34" customWidth="1"/>
    <col min="9732" max="9732" width="2.140625" style="34" customWidth="1"/>
    <col min="9733" max="9734" width="13.7109375" style="34" customWidth="1"/>
    <col min="9735" max="9735" width="4.7109375" style="34" customWidth="1"/>
    <col min="9736" max="9736" width="5.28515625" style="34" customWidth="1"/>
    <col min="9737" max="9737" width="3.5703125" style="34" customWidth="1"/>
    <col min="9738" max="9738" width="4.5703125" style="34" customWidth="1"/>
    <col min="9739" max="9739" width="1.140625" style="34" customWidth="1"/>
    <col min="9740" max="9740" width="7.85546875" style="34" customWidth="1"/>
    <col min="9741" max="9741" width="0" style="34" hidden="1" customWidth="1"/>
    <col min="9742" max="9742" width="5.7109375" style="34" customWidth="1"/>
    <col min="9743" max="9743" width="3.42578125" style="34" customWidth="1"/>
    <col min="9744" max="9977" width="9.140625" style="34"/>
    <col min="9978" max="9978" width="3.28515625" style="34" customWidth="1"/>
    <col min="9979" max="9979" width="8.5703125" style="34" customWidth="1"/>
    <col min="9980" max="9980" width="13.42578125" style="34" customWidth="1"/>
    <col min="9981" max="9981" width="10.140625" style="34" customWidth="1"/>
    <col min="9982" max="9982" width="4" style="34" customWidth="1"/>
    <col min="9983" max="9983" width="10.140625" style="34" customWidth="1"/>
    <col min="9984" max="9984" width="12.28515625" style="34" customWidth="1"/>
    <col min="9985" max="9985" width="8.42578125" style="34" customWidth="1"/>
    <col min="9986" max="9986" width="13.7109375" style="34" customWidth="1"/>
    <col min="9987" max="9987" width="11.42578125" style="34" customWidth="1"/>
    <col min="9988" max="9988" width="2.140625" style="34" customWidth="1"/>
    <col min="9989" max="9990" width="13.7109375" style="34" customWidth="1"/>
    <col min="9991" max="9991" width="4.7109375" style="34" customWidth="1"/>
    <col min="9992" max="9992" width="5.28515625" style="34" customWidth="1"/>
    <col min="9993" max="9993" width="3.5703125" style="34" customWidth="1"/>
    <col min="9994" max="9994" width="4.5703125" style="34" customWidth="1"/>
    <col min="9995" max="9995" width="1.140625" style="34" customWidth="1"/>
    <col min="9996" max="9996" width="7.85546875" style="34" customWidth="1"/>
    <col min="9997" max="9997" width="0" style="34" hidden="1" customWidth="1"/>
    <col min="9998" max="9998" width="5.7109375" style="34" customWidth="1"/>
    <col min="9999" max="9999" width="3.42578125" style="34" customWidth="1"/>
    <col min="10000" max="10233" width="9.140625" style="34"/>
    <col min="10234" max="10234" width="3.28515625" style="34" customWidth="1"/>
    <col min="10235" max="10235" width="8.5703125" style="34" customWidth="1"/>
    <col min="10236" max="10236" width="13.42578125" style="34" customWidth="1"/>
    <col min="10237" max="10237" width="10.140625" style="34" customWidth="1"/>
    <col min="10238" max="10238" width="4" style="34" customWidth="1"/>
    <col min="10239" max="10239" width="10.140625" style="34" customWidth="1"/>
    <col min="10240" max="10240" width="12.28515625" style="34" customWidth="1"/>
    <col min="10241" max="10241" width="8.42578125" style="34" customWidth="1"/>
    <col min="10242" max="10242" width="13.7109375" style="34" customWidth="1"/>
    <col min="10243" max="10243" width="11.42578125" style="34" customWidth="1"/>
    <col min="10244" max="10244" width="2.140625" style="34" customWidth="1"/>
    <col min="10245" max="10246" width="13.7109375" style="34" customWidth="1"/>
    <col min="10247" max="10247" width="4.7109375" style="34" customWidth="1"/>
    <col min="10248" max="10248" width="5.28515625" style="34" customWidth="1"/>
    <col min="10249" max="10249" width="3.5703125" style="34" customWidth="1"/>
    <col min="10250" max="10250" width="4.5703125" style="34" customWidth="1"/>
    <col min="10251" max="10251" width="1.140625" style="34" customWidth="1"/>
    <col min="10252" max="10252" width="7.85546875" style="34" customWidth="1"/>
    <col min="10253" max="10253" width="0" style="34" hidden="1" customWidth="1"/>
    <col min="10254" max="10254" width="5.7109375" style="34" customWidth="1"/>
    <col min="10255" max="10255" width="3.42578125" style="34" customWidth="1"/>
    <col min="10256" max="10489" width="9.140625" style="34"/>
    <col min="10490" max="10490" width="3.28515625" style="34" customWidth="1"/>
    <col min="10491" max="10491" width="8.5703125" style="34" customWidth="1"/>
    <col min="10492" max="10492" width="13.42578125" style="34" customWidth="1"/>
    <col min="10493" max="10493" width="10.140625" style="34" customWidth="1"/>
    <col min="10494" max="10494" width="4" style="34" customWidth="1"/>
    <col min="10495" max="10495" width="10.140625" style="34" customWidth="1"/>
    <col min="10496" max="10496" width="12.28515625" style="34" customWidth="1"/>
    <col min="10497" max="10497" width="8.42578125" style="34" customWidth="1"/>
    <col min="10498" max="10498" width="13.7109375" style="34" customWidth="1"/>
    <col min="10499" max="10499" width="11.42578125" style="34" customWidth="1"/>
    <col min="10500" max="10500" width="2.140625" style="34" customWidth="1"/>
    <col min="10501" max="10502" width="13.7109375" style="34" customWidth="1"/>
    <col min="10503" max="10503" width="4.7109375" style="34" customWidth="1"/>
    <col min="10504" max="10504" width="5.28515625" style="34" customWidth="1"/>
    <col min="10505" max="10505" width="3.5703125" style="34" customWidth="1"/>
    <col min="10506" max="10506" width="4.5703125" style="34" customWidth="1"/>
    <col min="10507" max="10507" width="1.140625" style="34" customWidth="1"/>
    <col min="10508" max="10508" width="7.85546875" style="34" customWidth="1"/>
    <col min="10509" max="10509" width="0" style="34" hidden="1" customWidth="1"/>
    <col min="10510" max="10510" width="5.7109375" style="34" customWidth="1"/>
    <col min="10511" max="10511" width="3.42578125" style="34" customWidth="1"/>
    <col min="10512" max="10745" width="9.140625" style="34"/>
    <col min="10746" max="10746" width="3.28515625" style="34" customWidth="1"/>
    <col min="10747" max="10747" width="8.5703125" style="34" customWidth="1"/>
    <col min="10748" max="10748" width="13.42578125" style="34" customWidth="1"/>
    <col min="10749" max="10749" width="10.140625" style="34" customWidth="1"/>
    <col min="10750" max="10750" width="4" style="34" customWidth="1"/>
    <col min="10751" max="10751" width="10.140625" style="34" customWidth="1"/>
    <col min="10752" max="10752" width="12.28515625" style="34" customWidth="1"/>
    <col min="10753" max="10753" width="8.42578125" style="34" customWidth="1"/>
    <col min="10754" max="10754" width="13.7109375" style="34" customWidth="1"/>
    <col min="10755" max="10755" width="11.42578125" style="34" customWidth="1"/>
    <col min="10756" max="10756" width="2.140625" style="34" customWidth="1"/>
    <col min="10757" max="10758" width="13.7109375" style="34" customWidth="1"/>
    <col min="10759" max="10759" width="4.7109375" style="34" customWidth="1"/>
    <col min="10760" max="10760" width="5.28515625" style="34" customWidth="1"/>
    <col min="10761" max="10761" width="3.5703125" style="34" customWidth="1"/>
    <col min="10762" max="10762" width="4.5703125" style="34" customWidth="1"/>
    <col min="10763" max="10763" width="1.140625" style="34" customWidth="1"/>
    <col min="10764" max="10764" width="7.85546875" style="34" customWidth="1"/>
    <col min="10765" max="10765" width="0" style="34" hidden="1" customWidth="1"/>
    <col min="10766" max="10766" width="5.7109375" style="34" customWidth="1"/>
    <col min="10767" max="10767" width="3.42578125" style="34" customWidth="1"/>
    <col min="10768" max="11001" width="9.140625" style="34"/>
    <col min="11002" max="11002" width="3.28515625" style="34" customWidth="1"/>
    <col min="11003" max="11003" width="8.5703125" style="34" customWidth="1"/>
    <col min="11004" max="11004" width="13.42578125" style="34" customWidth="1"/>
    <col min="11005" max="11005" width="10.140625" style="34" customWidth="1"/>
    <col min="11006" max="11006" width="4" style="34" customWidth="1"/>
    <col min="11007" max="11007" width="10.140625" style="34" customWidth="1"/>
    <col min="11008" max="11008" width="12.28515625" style="34" customWidth="1"/>
    <col min="11009" max="11009" width="8.42578125" style="34" customWidth="1"/>
    <col min="11010" max="11010" width="13.7109375" style="34" customWidth="1"/>
    <col min="11011" max="11011" width="11.42578125" style="34" customWidth="1"/>
    <col min="11012" max="11012" width="2.140625" style="34" customWidth="1"/>
    <col min="11013" max="11014" width="13.7109375" style="34" customWidth="1"/>
    <col min="11015" max="11015" width="4.7109375" style="34" customWidth="1"/>
    <col min="11016" max="11016" width="5.28515625" style="34" customWidth="1"/>
    <col min="11017" max="11017" width="3.5703125" style="34" customWidth="1"/>
    <col min="11018" max="11018" width="4.5703125" style="34" customWidth="1"/>
    <col min="11019" max="11019" width="1.140625" style="34" customWidth="1"/>
    <col min="11020" max="11020" width="7.85546875" style="34" customWidth="1"/>
    <col min="11021" max="11021" width="0" style="34" hidden="1" customWidth="1"/>
    <col min="11022" max="11022" width="5.7109375" style="34" customWidth="1"/>
    <col min="11023" max="11023" width="3.42578125" style="34" customWidth="1"/>
    <col min="11024" max="11257" width="9.140625" style="34"/>
    <col min="11258" max="11258" width="3.28515625" style="34" customWidth="1"/>
    <col min="11259" max="11259" width="8.5703125" style="34" customWidth="1"/>
    <col min="11260" max="11260" width="13.42578125" style="34" customWidth="1"/>
    <col min="11261" max="11261" width="10.140625" style="34" customWidth="1"/>
    <col min="11262" max="11262" width="4" style="34" customWidth="1"/>
    <col min="11263" max="11263" width="10.140625" style="34" customWidth="1"/>
    <col min="11264" max="11264" width="12.28515625" style="34" customWidth="1"/>
    <col min="11265" max="11265" width="8.42578125" style="34" customWidth="1"/>
    <col min="11266" max="11266" width="13.7109375" style="34" customWidth="1"/>
    <col min="11267" max="11267" width="11.42578125" style="34" customWidth="1"/>
    <col min="11268" max="11268" width="2.140625" style="34" customWidth="1"/>
    <col min="11269" max="11270" width="13.7109375" style="34" customWidth="1"/>
    <col min="11271" max="11271" width="4.7109375" style="34" customWidth="1"/>
    <col min="11272" max="11272" width="5.28515625" style="34" customWidth="1"/>
    <col min="11273" max="11273" width="3.5703125" style="34" customWidth="1"/>
    <col min="11274" max="11274" width="4.5703125" style="34" customWidth="1"/>
    <col min="11275" max="11275" width="1.140625" style="34" customWidth="1"/>
    <col min="11276" max="11276" width="7.85546875" style="34" customWidth="1"/>
    <col min="11277" max="11277" width="0" style="34" hidden="1" customWidth="1"/>
    <col min="11278" max="11278" width="5.7109375" style="34" customWidth="1"/>
    <col min="11279" max="11279" width="3.42578125" style="34" customWidth="1"/>
    <col min="11280" max="11513" width="9.140625" style="34"/>
    <col min="11514" max="11514" width="3.28515625" style="34" customWidth="1"/>
    <col min="11515" max="11515" width="8.5703125" style="34" customWidth="1"/>
    <col min="11516" max="11516" width="13.42578125" style="34" customWidth="1"/>
    <col min="11517" max="11517" width="10.140625" style="34" customWidth="1"/>
    <col min="11518" max="11518" width="4" style="34" customWidth="1"/>
    <col min="11519" max="11519" width="10.140625" style="34" customWidth="1"/>
    <col min="11520" max="11520" width="12.28515625" style="34" customWidth="1"/>
    <col min="11521" max="11521" width="8.42578125" style="34" customWidth="1"/>
    <col min="11522" max="11522" width="13.7109375" style="34" customWidth="1"/>
    <col min="11523" max="11523" width="11.42578125" style="34" customWidth="1"/>
    <col min="11524" max="11524" width="2.140625" style="34" customWidth="1"/>
    <col min="11525" max="11526" width="13.7109375" style="34" customWidth="1"/>
    <col min="11527" max="11527" width="4.7109375" style="34" customWidth="1"/>
    <col min="11528" max="11528" width="5.28515625" style="34" customWidth="1"/>
    <col min="11529" max="11529" width="3.5703125" style="34" customWidth="1"/>
    <col min="11530" max="11530" width="4.5703125" style="34" customWidth="1"/>
    <col min="11531" max="11531" width="1.140625" style="34" customWidth="1"/>
    <col min="11532" max="11532" width="7.85546875" style="34" customWidth="1"/>
    <col min="11533" max="11533" width="0" style="34" hidden="1" customWidth="1"/>
    <col min="11534" max="11534" width="5.7109375" style="34" customWidth="1"/>
    <col min="11535" max="11535" width="3.42578125" style="34" customWidth="1"/>
    <col min="11536" max="11769" width="9.140625" style="34"/>
    <col min="11770" max="11770" width="3.28515625" style="34" customWidth="1"/>
    <col min="11771" max="11771" width="8.5703125" style="34" customWidth="1"/>
    <col min="11772" max="11772" width="13.42578125" style="34" customWidth="1"/>
    <col min="11773" max="11773" width="10.140625" style="34" customWidth="1"/>
    <col min="11774" max="11774" width="4" style="34" customWidth="1"/>
    <col min="11775" max="11775" width="10.140625" style="34" customWidth="1"/>
    <col min="11776" max="11776" width="12.28515625" style="34" customWidth="1"/>
    <col min="11777" max="11777" width="8.42578125" style="34" customWidth="1"/>
    <col min="11778" max="11778" width="13.7109375" style="34" customWidth="1"/>
    <col min="11779" max="11779" width="11.42578125" style="34" customWidth="1"/>
    <col min="11780" max="11780" width="2.140625" style="34" customWidth="1"/>
    <col min="11781" max="11782" width="13.7109375" style="34" customWidth="1"/>
    <col min="11783" max="11783" width="4.7109375" style="34" customWidth="1"/>
    <col min="11784" max="11784" width="5.28515625" style="34" customWidth="1"/>
    <col min="11785" max="11785" width="3.5703125" style="34" customWidth="1"/>
    <col min="11786" max="11786" width="4.5703125" style="34" customWidth="1"/>
    <col min="11787" max="11787" width="1.140625" style="34" customWidth="1"/>
    <col min="11788" max="11788" width="7.85546875" style="34" customWidth="1"/>
    <col min="11789" max="11789" width="0" style="34" hidden="1" customWidth="1"/>
    <col min="11790" max="11790" width="5.7109375" style="34" customWidth="1"/>
    <col min="11791" max="11791" width="3.42578125" style="34" customWidth="1"/>
    <col min="11792" max="12025" width="9.140625" style="34"/>
    <col min="12026" max="12026" width="3.28515625" style="34" customWidth="1"/>
    <col min="12027" max="12027" width="8.5703125" style="34" customWidth="1"/>
    <col min="12028" max="12028" width="13.42578125" style="34" customWidth="1"/>
    <col min="12029" max="12029" width="10.140625" style="34" customWidth="1"/>
    <col min="12030" max="12030" width="4" style="34" customWidth="1"/>
    <col min="12031" max="12031" width="10.140625" style="34" customWidth="1"/>
    <col min="12032" max="12032" width="12.28515625" style="34" customWidth="1"/>
    <col min="12033" max="12033" width="8.42578125" style="34" customWidth="1"/>
    <col min="12034" max="12034" width="13.7109375" style="34" customWidth="1"/>
    <col min="12035" max="12035" width="11.42578125" style="34" customWidth="1"/>
    <col min="12036" max="12036" width="2.140625" style="34" customWidth="1"/>
    <col min="12037" max="12038" width="13.7109375" style="34" customWidth="1"/>
    <col min="12039" max="12039" width="4.7109375" style="34" customWidth="1"/>
    <col min="12040" max="12040" width="5.28515625" style="34" customWidth="1"/>
    <col min="12041" max="12041" width="3.5703125" style="34" customWidth="1"/>
    <col min="12042" max="12042" width="4.5703125" style="34" customWidth="1"/>
    <col min="12043" max="12043" width="1.140625" style="34" customWidth="1"/>
    <col min="12044" max="12044" width="7.85546875" style="34" customWidth="1"/>
    <col min="12045" max="12045" width="0" style="34" hidden="1" customWidth="1"/>
    <col min="12046" max="12046" width="5.7109375" style="34" customWidth="1"/>
    <col min="12047" max="12047" width="3.42578125" style="34" customWidth="1"/>
    <col min="12048" max="12281" width="9.140625" style="34"/>
    <col min="12282" max="12282" width="3.28515625" style="34" customWidth="1"/>
    <col min="12283" max="12283" width="8.5703125" style="34" customWidth="1"/>
    <col min="12284" max="12284" width="13.42578125" style="34" customWidth="1"/>
    <col min="12285" max="12285" width="10.140625" style="34" customWidth="1"/>
    <col min="12286" max="12286" width="4" style="34" customWidth="1"/>
    <col min="12287" max="12287" width="10.140625" style="34" customWidth="1"/>
    <col min="12288" max="12288" width="12.28515625" style="34" customWidth="1"/>
    <col min="12289" max="12289" width="8.42578125" style="34" customWidth="1"/>
    <col min="12290" max="12290" width="13.7109375" style="34" customWidth="1"/>
    <col min="12291" max="12291" width="11.42578125" style="34" customWidth="1"/>
    <col min="12292" max="12292" width="2.140625" style="34" customWidth="1"/>
    <col min="12293" max="12294" width="13.7109375" style="34" customWidth="1"/>
    <col min="12295" max="12295" width="4.7109375" style="34" customWidth="1"/>
    <col min="12296" max="12296" width="5.28515625" style="34" customWidth="1"/>
    <col min="12297" max="12297" width="3.5703125" style="34" customWidth="1"/>
    <col min="12298" max="12298" width="4.5703125" style="34" customWidth="1"/>
    <col min="12299" max="12299" width="1.140625" style="34" customWidth="1"/>
    <col min="12300" max="12300" width="7.85546875" style="34" customWidth="1"/>
    <col min="12301" max="12301" width="0" style="34" hidden="1" customWidth="1"/>
    <col min="12302" max="12302" width="5.7109375" style="34" customWidth="1"/>
    <col min="12303" max="12303" width="3.42578125" style="34" customWidth="1"/>
    <col min="12304" max="12537" width="9.140625" style="34"/>
    <col min="12538" max="12538" width="3.28515625" style="34" customWidth="1"/>
    <col min="12539" max="12539" width="8.5703125" style="34" customWidth="1"/>
    <col min="12540" max="12540" width="13.42578125" style="34" customWidth="1"/>
    <col min="12541" max="12541" width="10.140625" style="34" customWidth="1"/>
    <col min="12542" max="12542" width="4" style="34" customWidth="1"/>
    <col min="12543" max="12543" width="10.140625" style="34" customWidth="1"/>
    <col min="12544" max="12544" width="12.28515625" style="34" customWidth="1"/>
    <col min="12545" max="12545" width="8.42578125" style="34" customWidth="1"/>
    <col min="12546" max="12546" width="13.7109375" style="34" customWidth="1"/>
    <col min="12547" max="12547" width="11.42578125" style="34" customWidth="1"/>
    <col min="12548" max="12548" width="2.140625" style="34" customWidth="1"/>
    <col min="12549" max="12550" width="13.7109375" style="34" customWidth="1"/>
    <col min="12551" max="12551" width="4.7109375" style="34" customWidth="1"/>
    <col min="12552" max="12552" width="5.28515625" style="34" customWidth="1"/>
    <col min="12553" max="12553" width="3.5703125" style="34" customWidth="1"/>
    <col min="12554" max="12554" width="4.5703125" style="34" customWidth="1"/>
    <col min="12555" max="12555" width="1.140625" style="34" customWidth="1"/>
    <col min="12556" max="12556" width="7.85546875" style="34" customWidth="1"/>
    <col min="12557" max="12557" width="0" style="34" hidden="1" customWidth="1"/>
    <col min="12558" max="12558" width="5.7109375" style="34" customWidth="1"/>
    <col min="12559" max="12559" width="3.42578125" style="34" customWidth="1"/>
    <col min="12560" max="12793" width="9.140625" style="34"/>
    <col min="12794" max="12794" width="3.28515625" style="34" customWidth="1"/>
    <col min="12795" max="12795" width="8.5703125" style="34" customWidth="1"/>
    <col min="12796" max="12796" width="13.42578125" style="34" customWidth="1"/>
    <col min="12797" max="12797" width="10.140625" style="34" customWidth="1"/>
    <col min="12798" max="12798" width="4" style="34" customWidth="1"/>
    <col min="12799" max="12799" width="10.140625" style="34" customWidth="1"/>
    <col min="12800" max="12800" width="12.28515625" style="34" customWidth="1"/>
    <col min="12801" max="12801" width="8.42578125" style="34" customWidth="1"/>
    <col min="12802" max="12802" width="13.7109375" style="34" customWidth="1"/>
    <col min="12803" max="12803" width="11.42578125" style="34" customWidth="1"/>
    <col min="12804" max="12804" width="2.140625" style="34" customWidth="1"/>
    <col min="12805" max="12806" width="13.7109375" style="34" customWidth="1"/>
    <col min="12807" max="12807" width="4.7109375" style="34" customWidth="1"/>
    <col min="12808" max="12808" width="5.28515625" style="34" customWidth="1"/>
    <col min="12809" max="12809" width="3.5703125" style="34" customWidth="1"/>
    <col min="12810" max="12810" width="4.5703125" style="34" customWidth="1"/>
    <col min="12811" max="12811" width="1.140625" style="34" customWidth="1"/>
    <col min="12812" max="12812" width="7.85546875" style="34" customWidth="1"/>
    <col min="12813" max="12813" width="0" style="34" hidden="1" customWidth="1"/>
    <col min="12814" max="12814" width="5.7109375" style="34" customWidth="1"/>
    <col min="12815" max="12815" width="3.42578125" style="34" customWidth="1"/>
    <col min="12816" max="13049" width="9.140625" style="34"/>
    <col min="13050" max="13050" width="3.28515625" style="34" customWidth="1"/>
    <col min="13051" max="13051" width="8.5703125" style="34" customWidth="1"/>
    <col min="13052" max="13052" width="13.42578125" style="34" customWidth="1"/>
    <col min="13053" max="13053" width="10.140625" style="34" customWidth="1"/>
    <col min="13054" max="13054" width="4" style="34" customWidth="1"/>
    <col min="13055" max="13055" width="10.140625" style="34" customWidth="1"/>
    <col min="13056" max="13056" width="12.28515625" style="34" customWidth="1"/>
    <col min="13057" max="13057" width="8.42578125" style="34" customWidth="1"/>
    <col min="13058" max="13058" width="13.7109375" style="34" customWidth="1"/>
    <col min="13059" max="13059" width="11.42578125" style="34" customWidth="1"/>
    <col min="13060" max="13060" width="2.140625" style="34" customWidth="1"/>
    <col min="13061" max="13062" width="13.7109375" style="34" customWidth="1"/>
    <col min="13063" max="13063" width="4.7109375" style="34" customWidth="1"/>
    <col min="13064" max="13064" width="5.28515625" style="34" customWidth="1"/>
    <col min="13065" max="13065" width="3.5703125" style="34" customWidth="1"/>
    <col min="13066" max="13066" width="4.5703125" style="34" customWidth="1"/>
    <col min="13067" max="13067" width="1.140625" style="34" customWidth="1"/>
    <col min="13068" max="13068" width="7.85546875" style="34" customWidth="1"/>
    <col min="13069" max="13069" width="0" style="34" hidden="1" customWidth="1"/>
    <col min="13070" max="13070" width="5.7109375" style="34" customWidth="1"/>
    <col min="13071" max="13071" width="3.42578125" style="34" customWidth="1"/>
    <col min="13072" max="13305" width="9.140625" style="34"/>
    <col min="13306" max="13306" width="3.28515625" style="34" customWidth="1"/>
    <col min="13307" max="13307" width="8.5703125" style="34" customWidth="1"/>
    <col min="13308" max="13308" width="13.42578125" style="34" customWidth="1"/>
    <col min="13309" max="13309" width="10.140625" style="34" customWidth="1"/>
    <col min="13310" max="13310" width="4" style="34" customWidth="1"/>
    <col min="13311" max="13311" width="10.140625" style="34" customWidth="1"/>
    <col min="13312" max="13312" width="12.28515625" style="34" customWidth="1"/>
    <col min="13313" max="13313" width="8.42578125" style="34" customWidth="1"/>
    <col min="13314" max="13314" width="13.7109375" style="34" customWidth="1"/>
    <col min="13315" max="13315" width="11.42578125" style="34" customWidth="1"/>
    <col min="13316" max="13316" width="2.140625" style="34" customWidth="1"/>
    <col min="13317" max="13318" width="13.7109375" style="34" customWidth="1"/>
    <col min="13319" max="13319" width="4.7109375" style="34" customWidth="1"/>
    <col min="13320" max="13320" width="5.28515625" style="34" customWidth="1"/>
    <col min="13321" max="13321" width="3.5703125" style="34" customWidth="1"/>
    <col min="13322" max="13322" width="4.5703125" style="34" customWidth="1"/>
    <col min="13323" max="13323" width="1.140625" style="34" customWidth="1"/>
    <col min="13324" max="13324" width="7.85546875" style="34" customWidth="1"/>
    <col min="13325" max="13325" width="0" style="34" hidden="1" customWidth="1"/>
    <col min="13326" max="13326" width="5.7109375" style="34" customWidth="1"/>
    <col min="13327" max="13327" width="3.42578125" style="34" customWidth="1"/>
    <col min="13328" max="13561" width="9.140625" style="34"/>
    <col min="13562" max="13562" width="3.28515625" style="34" customWidth="1"/>
    <col min="13563" max="13563" width="8.5703125" style="34" customWidth="1"/>
    <col min="13564" max="13564" width="13.42578125" style="34" customWidth="1"/>
    <col min="13565" max="13565" width="10.140625" style="34" customWidth="1"/>
    <col min="13566" max="13566" width="4" style="34" customWidth="1"/>
    <col min="13567" max="13567" width="10.140625" style="34" customWidth="1"/>
    <col min="13568" max="13568" width="12.28515625" style="34" customWidth="1"/>
    <col min="13569" max="13569" width="8.42578125" style="34" customWidth="1"/>
    <col min="13570" max="13570" width="13.7109375" style="34" customWidth="1"/>
    <col min="13571" max="13571" width="11.42578125" style="34" customWidth="1"/>
    <col min="13572" max="13572" width="2.140625" style="34" customWidth="1"/>
    <col min="13573" max="13574" width="13.7109375" style="34" customWidth="1"/>
    <col min="13575" max="13575" width="4.7109375" style="34" customWidth="1"/>
    <col min="13576" max="13576" width="5.28515625" style="34" customWidth="1"/>
    <col min="13577" max="13577" width="3.5703125" style="34" customWidth="1"/>
    <col min="13578" max="13578" width="4.5703125" style="34" customWidth="1"/>
    <col min="13579" max="13579" width="1.140625" style="34" customWidth="1"/>
    <col min="13580" max="13580" width="7.85546875" style="34" customWidth="1"/>
    <col min="13581" max="13581" width="0" style="34" hidden="1" customWidth="1"/>
    <col min="13582" max="13582" width="5.7109375" style="34" customWidth="1"/>
    <col min="13583" max="13583" width="3.42578125" style="34" customWidth="1"/>
    <col min="13584" max="13817" width="9.140625" style="34"/>
    <col min="13818" max="13818" width="3.28515625" style="34" customWidth="1"/>
    <col min="13819" max="13819" width="8.5703125" style="34" customWidth="1"/>
    <col min="13820" max="13820" width="13.42578125" style="34" customWidth="1"/>
    <col min="13821" max="13821" width="10.140625" style="34" customWidth="1"/>
    <col min="13822" max="13822" width="4" style="34" customWidth="1"/>
    <col min="13823" max="13823" width="10.140625" style="34" customWidth="1"/>
    <col min="13824" max="13824" width="12.28515625" style="34" customWidth="1"/>
    <col min="13825" max="13825" width="8.42578125" style="34" customWidth="1"/>
    <col min="13826" max="13826" width="13.7109375" style="34" customWidth="1"/>
    <col min="13827" max="13827" width="11.42578125" style="34" customWidth="1"/>
    <col min="13828" max="13828" width="2.140625" style="34" customWidth="1"/>
    <col min="13829" max="13830" width="13.7109375" style="34" customWidth="1"/>
    <col min="13831" max="13831" width="4.7109375" style="34" customWidth="1"/>
    <col min="13832" max="13832" width="5.28515625" style="34" customWidth="1"/>
    <col min="13833" max="13833" width="3.5703125" style="34" customWidth="1"/>
    <col min="13834" max="13834" width="4.5703125" style="34" customWidth="1"/>
    <col min="13835" max="13835" width="1.140625" style="34" customWidth="1"/>
    <col min="13836" max="13836" width="7.85546875" style="34" customWidth="1"/>
    <col min="13837" max="13837" width="0" style="34" hidden="1" customWidth="1"/>
    <col min="13838" max="13838" width="5.7109375" style="34" customWidth="1"/>
    <col min="13839" max="13839" width="3.42578125" style="34" customWidth="1"/>
    <col min="13840" max="14073" width="9.140625" style="34"/>
    <col min="14074" max="14074" width="3.28515625" style="34" customWidth="1"/>
    <col min="14075" max="14075" width="8.5703125" style="34" customWidth="1"/>
    <col min="14076" max="14076" width="13.42578125" style="34" customWidth="1"/>
    <col min="14077" max="14077" width="10.140625" style="34" customWidth="1"/>
    <col min="14078" max="14078" width="4" style="34" customWidth="1"/>
    <col min="14079" max="14079" width="10.140625" style="34" customWidth="1"/>
    <col min="14080" max="14080" width="12.28515625" style="34" customWidth="1"/>
    <col min="14081" max="14081" width="8.42578125" style="34" customWidth="1"/>
    <col min="14082" max="14082" width="13.7109375" style="34" customWidth="1"/>
    <col min="14083" max="14083" width="11.42578125" style="34" customWidth="1"/>
    <col min="14084" max="14084" width="2.140625" style="34" customWidth="1"/>
    <col min="14085" max="14086" width="13.7109375" style="34" customWidth="1"/>
    <col min="14087" max="14087" width="4.7109375" style="34" customWidth="1"/>
    <col min="14088" max="14088" width="5.28515625" style="34" customWidth="1"/>
    <col min="14089" max="14089" width="3.5703125" style="34" customWidth="1"/>
    <col min="14090" max="14090" width="4.5703125" style="34" customWidth="1"/>
    <col min="14091" max="14091" width="1.140625" style="34" customWidth="1"/>
    <col min="14092" max="14092" width="7.85546875" style="34" customWidth="1"/>
    <col min="14093" max="14093" width="0" style="34" hidden="1" customWidth="1"/>
    <col min="14094" max="14094" width="5.7109375" style="34" customWidth="1"/>
    <col min="14095" max="14095" width="3.42578125" style="34" customWidth="1"/>
    <col min="14096" max="14329" width="9.140625" style="34"/>
    <col min="14330" max="14330" width="3.28515625" style="34" customWidth="1"/>
    <col min="14331" max="14331" width="8.5703125" style="34" customWidth="1"/>
    <col min="14332" max="14332" width="13.42578125" style="34" customWidth="1"/>
    <col min="14333" max="14333" width="10.140625" style="34" customWidth="1"/>
    <col min="14334" max="14334" width="4" style="34" customWidth="1"/>
    <col min="14335" max="14335" width="10.140625" style="34" customWidth="1"/>
    <col min="14336" max="14336" width="12.28515625" style="34" customWidth="1"/>
    <col min="14337" max="14337" width="8.42578125" style="34" customWidth="1"/>
    <col min="14338" max="14338" width="13.7109375" style="34" customWidth="1"/>
    <col min="14339" max="14339" width="11.42578125" style="34" customWidth="1"/>
    <col min="14340" max="14340" width="2.140625" style="34" customWidth="1"/>
    <col min="14341" max="14342" width="13.7109375" style="34" customWidth="1"/>
    <col min="14343" max="14343" width="4.7109375" style="34" customWidth="1"/>
    <col min="14344" max="14344" width="5.28515625" style="34" customWidth="1"/>
    <col min="14345" max="14345" width="3.5703125" style="34" customWidth="1"/>
    <col min="14346" max="14346" width="4.5703125" style="34" customWidth="1"/>
    <col min="14347" max="14347" width="1.140625" style="34" customWidth="1"/>
    <col min="14348" max="14348" width="7.85546875" style="34" customWidth="1"/>
    <col min="14349" max="14349" width="0" style="34" hidden="1" customWidth="1"/>
    <col min="14350" max="14350" width="5.7109375" style="34" customWidth="1"/>
    <col min="14351" max="14351" width="3.42578125" style="34" customWidth="1"/>
    <col min="14352" max="14585" width="9.140625" style="34"/>
    <col min="14586" max="14586" width="3.28515625" style="34" customWidth="1"/>
    <col min="14587" max="14587" width="8.5703125" style="34" customWidth="1"/>
    <col min="14588" max="14588" width="13.42578125" style="34" customWidth="1"/>
    <col min="14589" max="14589" width="10.140625" style="34" customWidth="1"/>
    <col min="14590" max="14590" width="4" style="34" customWidth="1"/>
    <col min="14591" max="14591" width="10.140625" style="34" customWidth="1"/>
    <col min="14592" max="14592" width="12.28515625" style="34" customWidth="1"/>
    <col min="14593" max="14593" width="8.42578125" style="34" customWidth="1"/>
    <col min="14594" max="14594" width="13.7109375" style="34" customWidth="1"/>
    <col min="14595" max="14595" width="11.42578125" style="34" customWidth="1"/>
    <col min="14596" max="14596" width="2.140625" style="34" customWidth="1"/>
    <col min="14597" max="14598" width="13.7109375" style="34" customWidth="1"/>
    <col min="14599" max="14599" width="4.7109375" style="34" customWidth="1"/>
    <col min="14600" max="14600" width="5.28515625" style="34" customWidth="1"/>
    <col min="14601" max="14601" width="3.5703125" style="34" customWidth="1"/>
    <col min="14602" max="14602" width="4.5703125" style="34" customWidth="1"/>
    <col min="14603" max="14603" width="1.140625" style="34" customWidth="1"/>
    <col min="14604" max="14604" width="7.85546875" style="34" customWidth="1"/>
    <col min="14605" max="14605" width="0" style="34" hidden="1" customWidth="1"/>
    <col min="14606" max="14606" width="5.7109375" style="34" customWidth="1"/>
    <col min="14607" max="14607" width="3.42578125" style="34" customWidth="1"/>
    <col min="14608" max="14841" width="9.140625" style="34"/>
    <col min="14842" max="14842" width="3.28515625" style="34" customWidth="1"/>
    <col min="14843" max="14843" width="8.5703125" style="34" customWidth="1"/>
    <col min="14844" max="14844" width="13.42578125" style="34" customWidth="1"/>
    <col min="14845" max="14845" width="10.140625" style="34" customWidth="1"/>
    <col min="14846" max="14846" width="4" style="34" customWidth="1"/>
    <col min="14847" max="14847" width="10.140625" style="34" customWidth="1"/>
    <col min="14848" max="14848" width="12.28515625" style="34" customWidth="1"/>
    <col min="14849" max="14849" width="8.42578125" style="34" customWidth="1"/>
    <col min="14850" max="14850" width="13.7109375" style="34" customWidth="1"/>
    <col min="14851" max="14851" width="11.42578125" style="34" customWidth="1"/>
    <col min="14852" max="14852" width="2.140625" style="34" customWidth="1"/>
    <col min="14853" max="14854" width="13.7109375" style="34" customWidth="1"/>
    <col min="14855" max="14855" width="4.7109375" style="34" customWidth="1"/>
    <col min="14856" max="14856" width="5.28515625" style="34" customWidth="1"/>
    <col min="14857" max="14857" width="3.5703125" style="34" customWidth="1"/>
    <col min="14858" max="14858" width="4.5703125" style="34" customWidth="1"/>
    <col min="14859" max="14859" width="1.140625" style="34" customWidth="1"/>
    <col min="14860" max="14860" width="7.85546875" style="34" customWidth="1"/>
    <col min="14861" max="14861" width="0" style="34" hidden="1" customWidth="1"/>
    <col min="14862" max="14862" width="5.7109375" style="34" customWidth="1"/>
    <col min="14863" max="14863" width="3.42578125" style="34" customWidth="1"/>
    <col min="14864" max="15097" width="9.140625" style="34"/>
    <col min="15098" max="15098" width="3.28515625" style="34" customWidth="1"/>
    <col min="15099" max="15099" width="8.5703125" style="34" customWidth="1"/>
    <col min="15100" max="15100" width="13.42578125" style="34" customWidth="1"/>
    <col min="15101" max="15101" width="10.140625" style="34" customWidth="1"/>
    <col min="15102" max="15102" width="4" style="34" customWidth="1"/>
    <col min="15103" max="15103" width="10.140625" style="34" customWidth="1"/>
    <col min="15104" max="15104" width="12.28515625" style="34" customWidth="1"/>
    <col min="15105" max="15105" width="8.42578125" style="34" customWidth="1"/>
    <col min="15106" max="15106" width="13.7109375" style="34" customWidth="1"/>
    <col min="15107" max="15107" width="11.42578125" style="34" customWidth="1"/>
    <col min="15108" max="15108" width="2.140625" style="34" customWidth="1"/>
    <col min="15109" max="15110" width="13.7109375" style="34" customWidth="1"/>
    <col min="15111" max="15111" width="4.7109375" style="34" customWidth="1"/>
    <col min="15112" max="15112" width="5.28515625" style="34" customWidth="1"/>
    <col min="15113" max="15113" width="3.5703125" style="34" customWidth="1"/>
    <col min="15114" max="15114" width="4.5703125" style="34" customWidth="1"/>
    <col min="15115" max="15115" width="1.140625" style="34" customWidth="1"/>
    <col min="15116" max="15116" width="7.85546875" style="34" customWidth="1"/>
    <col min="15117" max="15117" width="0" style="34" hidden="1" customWidth="1"/>
    <col min="15118" max="15118" width="5.7109375" style="34" customWidth="1"/>
    <col min="15119" max="15119" width="3.42578125" style="34" customWidth="1"/>
    <col min="15120" max="15353" width="9.140625" style="34"/>
    <col min="15354" max="15354" width="3.28515625" style="34" customWidth="1"/>
    <col min="15355" max="15355" width="8.5703125" style="34" customWidth="1"/>
    <col min="15356" max="15356" width="13.42578125" style="34" customWidth="1"/>
    <col min="15357" max="15357" width="10.140625" style="34" customWidth="1"/>
    <col min="15358" max="15358" width="4" style="34" customWidth="1"/>
    <col min="15359" max="15359" width="10.140625" style="34" customWidth="1"/>
    <col min="15360" max="15360" width="12.28515625" style="34" customWidth="1"/>
    <col min="15361" max="15361" width="8.42578125" style="34" customWidth="1"/>
    <col min="15362" max="15362" width="13.7109375" style="34" customWidth="1"/>
    <col min="15363" max="15363" width="11.42578125" style="34" customWidth="1"/>
    <col min="15364" max="15364" width="2.140625" style="34" customWidth="1"/>
    <col min="15365" max="15366" width="13.7109375" style="34" customWidth="1"/>
    <col min="15367" max="15367" width="4.7109375" style="34" customWidth="1"/>
    <col min="15368" max="15368" width="5.28515625" style="34" customWidth="1"/>
    <col min="15369" max="15369" width="3.5703125" style="34" customWidth="1"/>
    <col min="15370" max="15370" width="4.5703125" style="34" customWidth="1"/>
    <col min="15371" max="15371" width="1.140625" style="34" customWidth="1"/>
    <col min="15372" max="15372" width="7.85546875" style="34" customWidth="1"/>
    <col min="15373" max="15373" width="0" style="34" hidden="1" customWidth="1"/>
    <col min="15374" max="15374" width="5.7109375" style="34" customWidth="1"/>
    <col min="15375" max="15375" width="3.42578125" style="34" customWidth="1"/>
    <col min="15376" max="15609" width="9.140625" style="34"/>
    <col min="15610" max="15610" width="3.28515625" style="34" customWidth="1"/>
    <col min="15611" max="15611" width="8.5703125" style="34" customWidth="1"/>
    <col min="15612" max="15612" width="13.42578125" style="34" customWidth="1"/>
    <col min="15613" max="15613" width="10.140625" style="34" customWidth="1"/>
    <col min="15614" max="15614" width="4" style="34" customWidth="1"/>
    <col min="15615" max="15615" width="10.140625" style="34" customWidth="1"/>
    <col min="15616" max="15616" width="12.28515625" style="34" customWidth="1"/>
    <col min="15617" max="15617" width="8.42578125" style="34" customWidth="1"/>
    <col min="15618" max="15618" width="13.7109375" style="34" customWidth="1"/>
    <col min="15619" max="15619" width="11.42578125" style="34" customWidth="1"/>
    <col min="15620" max="15620" width="2.140625" style="34" customWidth="1"/>
    <col min="15621" max="15622" width="13.7109375" style="34" customWidth="1"/>
    <col min="15623" max="15623" width="4.7109375" style="34" customWidth="1"/>
    <col min="15624" max="15624" width="5.28515625" style="34" customWidth="1"/>
    <col min="15625" max="15625" width="3.5703125" style="34" customWidth="1"/>
    <col min="15626" max="15626" width="4.5703125" style="34" customWidth="1"/>
    <col min="15627" max="15627" width="1.140625" style="34" customWidth="1"/>
    <col min="15628" max="15628" width="7.85546875" style="34" customWidth="1"/>
    <col min="15629" max="15629" width="0" style="34" hidden="1" customWidth="1"/>
    <col min="15630" max="15630" width="5.7109375" style="34" customWidth="1"/>
    <col min="15631" max="15631" width="3.42578125" style="34" customWidth="1"/>
    <col min="15632" max="15865" width="9.140625" style="34"/>
    <col min="15866" max="15866" width="3.28515625" style="34" customWidth="1"/>
    <col min="15867" max="15867" width="8.5703125" style="34" customWidth="1"/>
    <col min="15868" max="15868" width="13.42578125" style="34" customWidth="1"/>
    <col min="15869" max="15869" width="10.140625" style="34" customWidth="1"/>
    <col min="15870" max="15870" width="4" style="34" customWidth="1"/>
    <col min="15871" max="15871" width="10.140625" style="34" customWidth="1"/>
    <col min="15872" max="15872" width="12.28515625" style="34" customWidth="1"/>
    <col min="15873" max="15873" width="8.42578125" style="34" customWidth="1"/>
    <col min="15874" max="15874" width="13.7109375" style="34" customWidth="1"/>
    <col min="15875" max="15875" width="11.42578125" style="34" customWidth="1"/>
    <col min="15876" max="15876" width="2.140625" style="34" customWidth="1"/>
    <col min="15877" max="15878" width="13.7109375" style="34" customWidth="1"/>
    <col min="15879" max="15879" width="4.7109375" style="34" customWidth="1"/>
    <col min="15880" max="15880" width="5.28515625" style="34" customWidth="1"/>
    <col min="15881" max="15881" width="3.5703125" style="34" customWidth="1"/>
    <col min="15882" max="15882" width="4.5703125" style="34" customWidth="1"/>
    <col min="15883" max="15883" width="1.140625" style="34" customWidth="1"/>
    <col min="15884" max="15884" width="7.85546875" style="34" customWidth="1"/>
    <col min="15885" max="15885" width="0" style="34" hidden="1" customWidth="1"/>
    <col min="15886" max="15886" width="5.7109375" style="34" customWidth="1"/>
    <col min="15887" max="15887" width="3.42578125" style="34" customWidth="1"/>
    <col min="15888" max="16121" width="9.140625" style="34"/>
    <col min="16122" max="16122" width="3.28515625" style="34" customWidth="1"/>
    <col min="16123" max="16123" width="8.5703125" style="34" customWidth="1"/>
    <col min="16124" max="16124" width="13.42578125" style="34" customWidth="1"/>
    <col min="16125" max="16125" width="10.140625" style="34" customWidth="1"/>
    <col min="16126" max="16126" width="4" style="34" customWidth="1"/>
    <col min="16127" max="16127" width="10.140625" style="34" customWidth="1"/>
    <col min="16128" max="16128" width="12.28515625" style="34" customWidth="1"/>
    <col min="16129" max="16129" width="8.42578125" style="34" customWidth="1"/>
    <col min="16130" max="16130" width="13.7109375" style="34" customWidth="1"/>
    <col min="16131" max="16131" width="11.42578125" style="34" customWidth="1"/>
    <col min="16132" max="16132" width="2.140625" style="34" customWidth="1"/>
    <col min="16133" max="16134" width="13.7109375" style="34" customWidth="1"/>
    <col min="16135" max="16135" width="4.7109375" style="34" customWidth="1"/>
    <col min="16136" max="16136" width="5.28515625" style="34" customWidth="1"/>
    <col min="16137" max="16137" width="3.5703125" style="34" customWidth="1"/>
    <col min="16138" max="16138" width="4.5703125" style="34" customWidth="1"/>
    <col min="16139" max="16139" width="1.140625" style="34" customWidth="1"/>
    <col min="16140" max="16140" width="7.85546875" style="34" customWidth="1"/>
    <col min="16141" max="16141" width="0" style="34" hidden="1" customWidth="1"/>
    <col min="16142" max="16142" width="5.7109375" style="34" customWidth="1"/>
    <col min="16143" max="16143" width="3.42578125" style="34" customWidth="1"/>
    <col min="16144" max="16384" width="9.140625" style="34"/>
  </cols>
  <sheetData>
    <row r="1" spans="2:14" ht="4.5" customHeight="1" x14ac:dyDescent="0.2"/>
    <row r="2" spans="2:14" s="25" customFormat="1" ht="15.75" customHeight="1" x14ac:dyDescent="0.2">
      <c r="B2" s="102" t="s">
        <v>65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33"/>
      <c r="N2" s="33"/>
    </row>
    <row r="3" spans="2:14" s="25" customFormat="1" ht="12.75" customHeight="1" x14ac:dyDescent="0.2">
      <c r="B3" s="66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s="25" customFormat="1" ht="15.75" customHeight="1" x14ac:dyDescent="0.2">
      <c r="B4" s="102" t="s">
        <v>10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4" s="25" customFormat="1" ht="12.75" hidden="1" customHeight="1" x14ac:dyDescent="0.2">
      <c r="B5" s="7"/>
      <c r="C5" s="7"/>
      <c r="D5" s="7"/>
      <c r="E5" s="7"/>
      <c r="F5" s="7"/>
      <c r="G5" s="4"/>
      <c r="H5" s="4"/>
    </row>
    <row r="6" spans="2:14" s="25" customFormat="1" ht="12.75" customHeight="1" x14ac:dyDescent="0.2">
      <c r="B6" s="102" t="s">
        <v>3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33"/>
      <c r="N6" s="33"/>
    </row>
    <row r="7" spans="2:14" s="25" customFormat="1" ht="12.75" customHeight="1" x14ac:dyDescent="0.2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2:14" s="25" customFormat="1" ht="12.75" customHeight="1" x14ac:dyDescent="0.2">
      <c r="B8" s="102" t="s">
        <v>90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2:14" ht="24" customHeight="1" x14ac:dyDescent="0.2"/>
    <row r="10" spans="2:14" x14ac:dyDescent="0.2">
      <c r="B10" s="36"/>
      <c r="H10" s="37"/>
      <c r="I10" s="37"/>
      <c r="J10" s="37"/>
      <c r="K10" s="69"/>
      <c r="L10" s="59" t="s">
        <v>91</v>
      </c>
    </row>
    <row r="11" spans="2:14" ht="12.75" customHeight="1" x14ac:dyDescent="0.2">
      <c r="B11" s="47" t="s">
        <v>11</v>
      </c>
      <c r="C11" s="137" t="s">
        <v>17</v>
      </c>
      <c r="D11" s="138"/>
      <c r="E11" s="138"/>
      <c r="F11" s="138"/>
      <c r="G11" s="138"/>
      <c r="H11" s="48" t="s">
        <v>118</v>
      </c>
      <c r="I11" s="48" t="s">
        <v>119</v>
      </c>
      <c r="J11" s="48" t="s">
        <v>123</v>
      </c>
      <c r="K11" s="70" t="s">
        <v>124</v>
      </c>
      <c r="L11" s="60" t="s">
        <v>125</v>
      </c>
    </row>
    <row r="12" spans="2:14" x14ac:dyDescent="0.2">
      <c r="B12" s="39"/>
      <c r="C12" s="135" t="s">
        <v>37</v>
      </c>
      <c r="D12" s="136"/>
      <c r="E12" s="136"/>
      <c r="F12" s="136"/>
      <c r="G12" s="136"/>
      <c r="H12" s="62">
        <f>H13+H15+H17+H19+H24</f>
        <v>2552095.34</v>
      </c>
      <c r="I12" s="43">
        <f>I13+I15+I17+I19+I24</f>
        <v>3524700</v>
      </c>
      <c r="J12" s="43">
        <f>J13+J15+J17+J19+J24</f>
        <v>5493100</v>
      </c>
      <c r="K12" s="62">
        <f t="shared" ref="K12:L12" si="0">K13+K15+K17+K19+K24</f>
        <v>4114000</v>
      </c>
      <c r="L12" s="62">
        <f t="shared" si="0"/>
        <v>3794350</v>
      </c>
    </row>
    <row r="13" spans="2:14" x14ac:dyDescent="0.2">
      <c r="B13" s="45" t="s">
        <v>66</v>
      </c>
      <c r="C13" s="135" t="s">
        <v>67</v>
      </c>
      <c r="D13" s="136"/>
      <c r="E13" s="136"/>
      <c r="F13" s="136"/>
      <c r="G13" s="136"/>
      <c r="H13" s="62">
        <f>H14</f>
        <v>1869728.17</v>
      </c>
      <c r="I13" s="43">
        <f>I14</f>
        <v>2598900</v>
      </c>
      <c r="J13" s="43">
        <f>J14</f>
        <v>3958500</v>
      </c>
      <c r="K13" s="62">
        <f t="shared" ref="K13:L13" si="1">K14</f>
        <v>2660700</v>
      </c>
      <c r="L13" s="62">
        <f t="shared" si="1"/>
        <v>2660700</v>
      </c>
    </row>
    <row r="14" spans="2:14" x14ac:dyDescent="0.2">
      <c r="B14" s="39" t="s">
        <v>68</v>
      </c>
      <c r="C14" s="133" t="s">
        <v>67</v>
      </c>
      <c r="D14" s="134"/>
      <c r="E14" s="134"/>
      <c r="F14" s="134"/>
      <c r="G14" s="134"/>
      <c r="H14" s="63">
        <v>1869728.17</v>
      </c>
      <c r="I14" s="41">
        <v>2598900</v>
      </c>
      <c r="J14" s="41">
        <v>3958500</v>
      </c>
      <c r="K14" s="64">
        <v>2660700</v>
      </c>
      <c r="L14" s="63">
        <v>2660700</v>
      </c>
    </row>
    <row r="15" spans="2:14" x14ac:dyDescent="0.2">
      <c r="B15" s="45" t="s">
        <v>69</v>
      </c>
      <c r="C15" s="135" t="s">
        <v>70</v>
      </c>
      <c r="D15" s="136"/>
      <c r="E15" s="136"/>
      <c r="F15" s="136"/>
      <c r="G15" s="136"/>
      <c r="H15" s="62">
        <f t="shared" ref="H15:L15" si="2">H16</f>
        <v>50053.24</v>
      </c>
      <c r="I15" s="43">
        <f>I16</f>
        <v>21000</v>
      </c>
      <c r="J15" s="62">
        <f t="shared" si="2"/>
        <v>27000</v>
      </c>
      <c r="K15" s="62">
        <f t="shared" si="2"/>
        <v>22000</v>
      </c>
      <c r="L15" s="62">
        <f t="shared" si="2"/>
        <v>22000</v>
      </c>
    </row>
    <row r="16" spans="2:14" x14ac:dyDescent="0.2">
      <c r="B16" s="39" t="s">
        <v>71</v>
      </c>
      <c r="C16" s="133" t="s">
        <v>72</v>
      </c>
      <c r="D16" s="134"/>
      <c r="E16" s="134"/>
      <c r="F16" s="134"/>
      <c r="G16" s="134"/>
      <c r="H16" s="63">
        <v>50053.24</v>
      </c>
      <c r="I16" s="41">
        <v>21000</v>
      </c>
      <c r="J16" s="41">
        <v>27000</v>
      </c>
      <c r="K16" s="64">
        <v>22000</v>
      </c>
      <c r="L16" s="63">
        <v>22000</v>
      </c>
    </row>
    <row r="17" spans="2:12" x14ac:dyDescent="0.2">
      <c r="B17" s="45" t="s">
        <v>73</v>
      </c>
      <c r="C17" s="135" t="s">
        <v>74</v>
      </c>
      <c r="D17" s="136"/>
      <c r="E17" s="136"/>
      <c r="F17" s="136"/>
      <c r="G17" s="136"/>
      <c r="H17" s="62">
        <f t="shared" ref="H17:L17" si="3">H18</f>
        <v>148834.35</v>
      </c>
      <c r="I17" s="43">
        <f>I18</f>
        <v>185800</v>
      </c>
      <c r="J17" s="62">
        <f t="shared" si="3"/>
        <v>190500</v>
      </c>
      <c r="K17" s="62">
        <f t="shared" si="3"/>
        <v>190500</v>
      </c>
      <c r="L17" s="62">
        <f t="shared" si="3"/>
        <v>190500</v>
      </c>
    </row>
    <row r="18" spans="2:12" x14ac:dyDescent="0.2">
      <c r="B18" s="39" t="s">
        <v>75</v>
      </c>
      <c r="C18" s="133" t="s">
        <v>76</v>
      </c>
      <c r="D18" s="134"/>
      <c r="E18" s="134"/>
      <c r="F18" s="134"/>
      <c r="G18" s="134"/>
      <c r="H18" s="63">
        <v>148834.35</v>
      </c>
      <c r="I18" s="41">
        <v>185800</v>
      </c>
      <c r="J18" s="41">
        <v>190500</v>
      </c>
      <c r="K18" s="64">
        <v>190500</v>
      </c>
      <c r="L18" s="63">
        <v>190500</v>
      </c>
    </row>
    <row r="19" spans="2:12" x14ac:dyDescent="0.2">
      <c r="B19" s="45" t="s">
        <v>77</v>
      </c>
      <c r="C19" s="135" t="s">
        <v>78</v>
      </c>
      <c r="D19" s="136"/>
      <c r="E19" s="136"/>
      <c r="F19" s="136"/>
      <c r="G19" s="136"/>
      <c r="H19" s="62">
        <f>SUM(H20:H23)</f>
        <v>445747.41</v>
      </c>
      <c r="I19" s="43">
        <f>SUM(I20:I23)</f>
        <v>665400</v>
      </c>
      <c r="J19" s="43">
        <f>SUM(J20:J23)</f>
        <v>1265100</v>
      </c>
      <c r="K19" s="62">
        <f t="shared" ref="K19:L19" si="4">SUM(K20:K23)</f>
        <v>1220800</v>
      </c>
      <c r="L19" s="62">
        <f t="shared" si="4"/>
        <v>901150</v>
      </c>
    </row>
    <row r="20" spans="2:12" x14ac:dyDescent="0.2">
      <c r="B20" s="39" t="s">
        <v>79</v>
      </c>
      <c r="C20" s="133" t="s">
        <v>80</v>
      </c>
      <c r="D20" s="134"/>
      <c r="E20" s="134"/>
      <c r="F20" s="134"/>
      <c r="G20" s="134"/>
      <c r="H20" s="63">
        <v>4722</v>
      </c>
      <c r="I20" s="41">
        <v>5000</v>
      </c>
      <c r="J20" s="41">
        <v>242400</v>
      </c>
      <c r="K20" s="64">
        <v>433950</v>
      </c>
      <c r="L20" s="63">
        <v>114300</v>
      </c>
    </row>
    <row r="21" spans="2:12" x14ac:dyDescent="0.2">
      <c r="B21" s="39" t="s">
        <v>81</v>
      </c>
      <c r="C21" s="133" t="s">
        <v>82</v>
      </c>
      <c r="D21" s="134"/>
      <c r="E21" s="134"/>
      <c r="F21" s="134"/>
      <c r="G21" s="134"/>
      <c r="H21" s="63">
        <v>273789.17</v>
      </c>
      <c r="I21" s="41">
        <v>374500</v>
      </c>
      <c r="J21" s="41">
        <v>694900</v>
      </c>
      <c r="K21" s="64">
        <v>459050</v>
      </c>
      <c r="L21" s="63">
        <v>459050</v>
      </c>
    </row>
    <row r="22" spans="2:12" x14ac:dyDescent="0.2">
      <c r="B22" s="39" t="s">
        <v>83</v>
      </c>
      <c r="C22" s="133" t="s">
        <v>84</v>
      </c>
      <c r="D22" s="134"/>
      <c r="E22" s="134"/>
      <c r="F22" s="134"/>
      <c r="G22" s="134"/>
      <c r="H22" s="63">
        <v>66193.289999999994</v>
      </c>
      <c r="I22" s="41">
        <v>132600</v>
      </c>
      <c r="J22" s="41">
        <v>158000</v>
      </c>
      <c r="K22" s="64">
        <v>158000</v>
      </c>
      <c r="L22" s="63">
        <v>158000</v>
      </c>
    </row>
    <row r="23" spans="2:12" x14ac:dyDescent="0.2">
      <c r="B23" s="39" t="s">
        <v>85</v>
      </c>
      <c r="C23" s="133" t="s">
        <v>86</v>
      </c>
      <c r="D23" s="134"/>
      <c r="E23" s="134"/>
      <c r="F23" s="134"/>
      <c r="G23" s="134"/>
      <c r="H23" s="63">
        <v>101042.95</v>
      </c>
      <c r="I23" s="41">
        <v>153300</v>
      </c>
      <c r="J23" s="41">
        <v>169800</v>
      </c>
      <c r="K23" s="64">
        <v>169800</v>
      </c>
      <c r="L23" s="63">
        <v>169800</v>
      </c>
    </row>
    <row r="24" spans="2:12" x14ac:dyDescent="0.2">
      <c r="B24" s="45" t="s">
        <v>87</v>
      </c>
      <c r="C24" s="135" t="s">
        <v>88</v>
      </c>
      <c r="D24" s="136"/>
      <c r="E24" s="136"/>
      <c r="F24" s="136"/>
      <c r="G24" s="136"/>
      <c r="H24" s="62">
        <f t="shared" ref="H24:L24" si="5">H25</f>
        <v>37732.17</v>
      </c>
      <c r="I24" s="43">
        <f>I25</f>
        <v>53600</v>
      </c>
      <c r="J24" s="62">
        <f t="shared" si="5"/>
        <v>52000</v>
      </c>
      <c r="K24" s="62">
        <f t="shared" si="5"/>
        <v>20000</v>
      </c>
      <c r="L24" s="62">
        <f t="shared" si="5"/>
        <v>20000</v>
      </c>
    </row>
    <row r="25" spans="2:12" x14ac:dyDescent="0.2">
      <c r="B25" s="39" t="s">
        <v>89</v>
      </c>
      <c r="C25" s="133" t="s">
        <v>88</v>
      </c>
      <c r="D25" s="134"/>
      <c r="E25" s="134"/>
      <c r="F25" s="134"/>
      <c r="G25" s="134"/>
      <c r="H25" s="63">
        <v>37732.17</v>
      </c>
      <c r="I25" s="41">
        <v>53600</v>
      </c>
      <c r="J25" s="41">
        <v>52000</v>
      </c>
      <c r="K25" s="64">
        <v>20000</v>
      </c>
      <c r="L25" s="63">
        <v>20000</v>
      </c>
    </row>
    <row r="26" spans="2:12" x14ac:dyDescent="0.2">
      <c r="B26" s="45"/>
      <c r="C26" s="135" t="s">
        <v>54</v>
      </c>
      <c r="D26" s="136"/>
      <c r="E26" s="136"/>
      <c r="F26" s="136"/>
      <c r="G26" s="136"/>
      <c r="H26" s="62">
        <f t="shared" ref="H26:L26" si="6">H27+H29+H31+H33+H38</f>
        <v>2545724.2999999998</v>
      </c>
      <c r="I26" s="43">
        <f>I27+I29+I31+I33+I38</f>
        <v>3524700</v>
      </c>
      <c r="J26" s="62">
        <f t="shared" si="6"/>
        <v>5493100</v>
      </c>
      <c r="K26" s="62">
        <f t="shared" si="6"/>
        <v>4114000</v>
      </c>
      <c r="L26" s="62">
        <f t="shared" si="6"/>
        <v>3794350</v>
      </c>
    </row>
    <row r="27" spans="2:12" x14ac:dyDescent="0.2">
      <c r="B27" s="45" t="s">
        <v>66</v>
      </c>
      <c r="C27" s="135" t="s">
        <v>67</v>
      </c>
      <c r="D27" s="136"/>
      <c r="E27" s="136"/>
      <c r="F27" s="136"/>
      <c r="G27" s="136"/>
      <c r="H27" s="62">
        <f t="shared" ref="H27:L27" si="7">H28</f>
        <v>1806746.24</v>
      </c>
      <c r="I27" s="43">
        <f>I28</f>
        <v>2598900</v>
      </c>
      <c r="J27" s="62">
        <f t="shared" si="7"/>
        <v>3958500</v>
      </c>
      <c r="K27" s="62">
        <f t="shared" si="7"/>
        <v>2660700</v>
      </c>
      <c r="L27" s="62">
        <f t="shared" si="7"/>
        <v>2660700</v>
      </c>
    </row>
    <row r="28" spans="2:12" x14ac:dyDescent="0.2">
      <c r="B28" s="39" t="s">
        <v>68</v>
      </c>
      <c r="C28" s="133" t="s">
        <v>67</v>
      </c>
      <c r="D28" s="134"/>
      <c r="E28" s="134"/>
      <c r="F28" s="134"/>
      <c r="G28" s="134"/>
      <c r="H28" s="63">
        <v>1806746.24</v>
      </c>
      <c r="I28" s="41">
        <v>2598900</v>
      </c>
      <c r="J28" s="41">
        <v>3958500</v>
      </c>
      <c r="K28" s="64">
        <v>2660700</v>
      </c>
      <c r="L28" s="63">
        <v>2660700</v>
      </c>
    </row>
    <row r="29" spans="2:12" x14ac:dyDescent="0.2">
      <c r="B29" s="45" t="s">
        <v>69</v>
      </c>
      <c r="C29" s="135" t="s">
        <v>70</v>
      </c>
      <c r="D29" s="136"/>
      <c r="E29" s="136"/>
      <c r="F29" s="136"/>
      <c r="G29" s="136"/>
      <c r="H29" s="62">
        <f t="shared" ref="H29:L29" si="8">H30</f>
        <v>50687.26</v>
      </c>
      <c r="I29" s="43">
        <f>I30</f>
        <v>21000</v>
      </c>
      <c r="J29" s="62">
        <f t="shared" si="8"/>
        <v>27000</v>
      </c>
      <c r="K29" s="62">
        <f t="shared" si="8"/>
        <v>22000</v>
      </c>
      <c r="L29" s="62">
        <f t="shared" si="8"/>
        <v>22000</v>
      </c>
    </row>
    <row r="30" spans="2:12" x14ac:dyDescent="0.2">
      <c r="B30" s="39" t="s">
        <v>71</v>
      </c>
      <c r="C30" s="133" t="s">
        <v>72</v>
      </c>
      <c r="D30" s="134"/>
      <c r="E30" s="134"/>
      <c r="F30" s="134"/>
      <c r="G30" s="134"/>
      <c r="H30" s="63">
        <v>50687.26</v>
      </c>
      <c r="I30" s="41">
        <v>21000</v>
      </c>
      <c r="J30" s="41">
        <v>27000</v>
      </c>
      <c r="K30" s="64">
        <v>22000</v>
      </c>
      <c r="L30" s="63">
        <v>22000</v>
      </c>
    </row>
    <row r="31" spans="2:12" x14ac:dyDescent="0.2">
      <c r="B31" s="45" t="s">
        <v>73</v>
      </c>
      <c r="C31" s="135" t="s">
        <v>74</v>
      </c>
      <c r="D31" s="136"/>
      <c r="E31" s="136"/>
      <c r="F31" s="136"/>
      <c r="G31" s="136"/>
      <c r="H31" s="62">
        <f t="shared" ref="H31:L31" si="9">H32</f>
        <v>187354.15</v>
      </c>
      <c r="I31" s="43">
        <f>I32</f>
        <v>185800</v>
      </c>
      <c r="J31" s="62">
        <f t="shared" si="9"/>
        <v>190500</v>
      </c>
      <c r="K31" s="62">
        <f t="shared" si="9"/>
        <v>190500</v>
      </c>
      <c r="L31" s="62">
        <f t="shared" si="9"/>
        <v>190500</v>
      </c>
    </row>
    <row r="32" spans="2:12" x14ac:dyDescent="0.2">
      <c r="B32" s="39" t="s">
        <v>75</v>
      </c>
      <c r="C32" s="133" t="s">
        <v>76</v>
      </c>
      <c r="D32" s="134"/>
      <c r="E32" s="134"/>
      <c r="F32" s="134"/>
      <c r="G32" s="134"/>
      <c r="H32" s="63">
        <v>187354.15</v>
      </c>
      <c r="I32" s="41">
        <v>185800</v>
      </c>
      <c r="J32" s="41">
        <v>190500</v>
      </c>
      <c r="K32" s="64">
        <v>190500</v>
      </c>
      <c r="L32" s="63">
        <v>190500</v>
      </c>
    </row>
    <row r="33" spans="2:12" x14ac:dyDescent="0.2">
      <c r="B33" s="45" t="s">
        <v>77</v>
      </c>
      <c r="C33" s="135" t="s">
        <v>78</v>
      </c>
      <c r="D33" s="136"/>
      <c r="E33" s="136"/>
      <c r="F33" s="136"/>
      <c r="G33" s="136"/>
      <c r="H33" s="62">
        <f t="shared" ref="H33:L33" si="10">SUM(H34:H37)</f>
        <v>463204.48</v>
      </c>
      <c r="I33" s="43">
        <f>SUM(I34:I37)</f>
        <v>665400</v>
      </c>
      <c r="J33" s="62">
        <f t="shared" si="10"/>
        <v>1265100</v>
      </c>
      <c r="K33" s="62">
        <f t="shared" si="10"/>
        <v>1220800</v>
      </c>
      <c r="L33" s="62">
        <f t="shared" si="10"/>
        <v>901150</v>
      </c>
    </row>
    <row r="34" spans="2:12" x14ac:dyDescent="0.2">
      <c r="B34" s="39" t="s">
        <v>79</v>
      </c>
      <c r="C34" s="133" t="s">
        <v>80</v>
      </c>
      <c r="D34" s="134"/>
      <c r="E34" s="134"/>
      <c r="F34" s="134"/>
      <c r="G34" s="134"/>
      <c r="H34" s="63">
        <v>19190.990000000002</v>
      </c>
      <c r="I34" s="41">
        <v>5000</v>
      </c>
      <c r="J34" s="41">
        <v>242400</v>
      </c>
      <c r="K34" s="64">
        <v>433950</v>
      </c>
      <c r="L34" s="63">
        <v>114300</v>
      </c>
    </row>
    <row r="35" spans="2:12" x14ac:dyDescent="0.2">
      <c r="B35" s="39" t="s">
        <v>81</v>
      </c>
      <c r="C35" s="133" t="s">
        <v>82</v>
      </c>
      <c r="D35" s="134"/>
      <c r="E35" s="134"/>
      <c r="F35" s="134"/>
      <c r="G35" s="134"/>
      <c r="H35" s="63">
        <v>282924.13</v>
      </c>
      <c r="I35" s="41">
        <v>374500</v>
      </c>
      <c r="J35" s="41">
        <v>694900</v>
      </c>
      <c r="K35" s="64">
        <v>459050</v>
      </c>
      <c r="L35" s="63">
        <v>459050</v>
      </c>
    </row>
    <row r="36" spans="2:12" x14ac:dyDescent="0.2">
      <c r="B36" s="39" t="s">
        <v>83</v>
      </c>
      <c r="C36" s="133" t="s">
        <v>84</v>
      </c>
      <c r="D36" s="134"/>
      <c r="E36" s="134"/>
      <c r="F36" s="134"/>
      <c r="G36" s="134"/>
      <c r="H36" s="63">
        <v>72193.289999999994</v>
      </c>
      <c r="I36" s="41">
        <v>132600</v>
      </c>
      <c r="J36" s="41">
        <v>158000</v>
      </c>
      <c r="K36" s="64">
        <v>158000</v>
      </c>
      <c r="L36" s="63">
        <v>158000</v>
      </c>
    </row>
    <row r="37" spans="2:12" x14ac:dyDescent="0.2">
      <c r="B37" s="39" t="s">
        <v>85</v>
      </c>
      <c r="C37" s="133" t="s">
        <v>86</v>
      </c>
      <c r="D37" s="134"/>
      <c r="E37" s="134"/>
      <c r="F37" s="134"/>
      <c r="G37" s="134"/>
      <c r="H37" s="63">
        <v>88896.07</v>
      </c>
      <c r="I37" s="41">
        <v>153300</v>
      </c>
      <c r="J37" s="41">
        <v>169800</v>
      </c>
      <c r="K37" s="64">
        <v>169800</v>
      </c>
      <c r="L37" s="63">
        <v>169800</v>
      </c>
    </row>
    <row r="38" spans="2:12" x14ac:dyDescent="0.2">
      <c r="B38" s="45" t="s">
        <v>87</v>
      </c>
      <c r="C38" s="135" t="s">
        <v>88</v>
      </c>
      <c r="D38" s="136"/>
      <c r="E38" s="136"/>
      <c r="F38" s="136"/>
      <c r="G38" s="136"/>
      <c r="H38" s="62">
        <f t="shared" ref="H38:L38" si="11">H39</f>
        <v>37732.17</v>
      </c>
      <c r="I38" s="43">
        <f>I39</f>
        <v>53600</v>
      </c>
      <c r="J38" s="62">
        <f t="shared" si="11"/>
        <v>52000</v>
      </c>
      <c r="K38" s="62">
        <f t="shared" si="11"/>
        <v>20000</v>
      </c>
      <c r="L38" s="62">
        <f t="shared" si="11"/>
        <v>20000</v>
      </c>
    </row>
    <row r="39" spans="2:12" x14ac:dyDescent="0.2">
      <c r="B39" s="39" t="s">
        <v>89</v>
      </c>
      <c r="C39" s="133" t="s">
        <v>88</v>
      </c>
      <c r="D39" s="134"/>
      <c r="E39" s="134"/>
      <c r="F39" s="134"/>
      <c r="G39" s="134"/>
      <c r="H39" s="63">
        <v>37732.17</v>
      </c>
      <c r="I39" s="41">
        <v>53600</v>
      </c>
      <c r="J39" s="41">
        <v>52000</v>
      </c>
      <c r="K39" s="64">
        <v>20000</v>
      </c>
      <c r="L39" s="63">
        <v>20000</v>
      </c>
    </row>
    <row r="40" spans="2:12" ht="9.9499999999999993" customHeight="1" x14ac:dyDescent="0.2">
      <c r="I40" s="46"/>
    </row>
  </sheetData>
  <mergeCells count="33">
    <mergeCell ref="C11:G11"/>
    <mergeCell ref="C12:G12"/>
    <mergeCell ref="C13:G13"/>
    <mergeCell ref="C14:G14"/>
    <mergeCell ref="C15:G15"/>
    <mergeCell ref="C16:G16"/>
    <mergeCell ref="C17:G17"/>
    <mergeCell ref="C20:G20"/>
    <mergeCell ref="C18:G18"/>
    <mergeCell ref="C19:G19"/>
    <mergeCell ref="C29:G29"/>
    <mergeCell ref="C30:G30"/>
    <mergeCell ref="C21:G21"/>
    <mergeCell ref="C22:G22"/>
    <mergeCell ref="C23:G23"/>
    <mergeCell ref="C24:G24"/>
    <mergeCell ref="C25:G25"/>
    <mergeCell ref="B2:L2"/>
    <mergeCell ref="B4:L4"/>
    <mergeCell ref="B6:L6"/>
    <mergeCell ref="B8:L8"/>
    <mergeCell ref="C39:G39"/>
    <mergeCell ref="C37:G37"/>
    <mergeCell ref="C38:G38"/>
    <mergeCell ref="C35:G35"/>
    <mergeCell ref="C31:G31"/>
    <mergeCell ref="C32:G32"/>
    <mergeCell ref="C36:G36"/>
    <mergeCell ref="C33:G33"/>
    <mergeCell ref="C34:G34"/>
    <mergeCell ref="C26:G26"/>
    <mergeCell ref="C27:G27"/>
    <mergeCell ref="C28:G28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  <ignoredErrors>
    <ignoredError sqref="H12:H13 H15:H27 H38 H31 H29 J17:L17 J15:L15 L25 J24:L24 J38:L38 J26:L27 J31:L31 J29:L29 I12:L14 I30:L30 I29 I32:L32 I31 I28:L28 I26:I27 I39:L39 I38 I25 I24 I16:L16 I15 I18:L19 I17 I35:L37 I33 I21:L23 I20 K20:L20 I34 K34:L34" unlockedFormula="1"/>
    <ignoredError sqref="H33 J25:K25 J33:L33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workbookViewId="0">
      <pane ySplit="8" topLeftCell="A9" activePane="bottomLeft" state="frozenSplit"/>
      <selection pane="bottomLeft" activeCell="M41" sqref="M41"/>
    </sheetView>
  </sheetViews>
  <sheetFormatPr defaultRowHeight="12.75" x14ac:dyDescent="0.2"/>
  <cols>
    <col min="1" max="1" width="3.28515625" style="34" customWidth="1"/>
    <col min="2" max="2" width="13.42578125" style="34" customWidth="1"/>
    <col min="3" max="3" width="10.140625" style="34" customWidth="1"/>
    <col min="4" max="4" width="4" style="34" customWidth="1"/>
    <col min="5" max="5" width="10.140625" style="34" customWidth="1"/>
    <col min="6" max="6" width="12.28515625" style="34" customWidth="1"/>
    <col min="7" max="7" width="8.42578125" style="34" customWidth="1"/>
    <col min="8" max="10" width="13.7109375" style="34" customWidth="1"/>
    <col min="11" max="11" width="4.7109375" style="34" customWidth="1"/>
    <col min="12" max="12" width="5.28515625" style="34" customWidth="1"/>
    <col min="13" max="13" width="3.5703125" style="34" customWidth="1"/>
    <col min="14" max="14" width="4.5703125" style="34" customWidth="1"/>
    <col min="15" max="15" width="1.140625" style="34" customWidth="1"/>
    <col min="16" max="16" width="7.85546875" style="34" customWidth="1"/>
    <col min="17" max="17" width="0" style="34" hidden="1" customWidth="1"/>
    <col min="18" max="18" width="5.7109375" style="34" customWidth="1"/>
    <col min="19" max="19" width="3.42578125" style="34" customWidth="1"/>
    <col min="20" max="253" width="9.140625" style="34"/>
    <col min="254" max="254" width="3.28515625" style="34" customWidth="1"/>
    <col min="255" max="255" width="8.5703125" style="34" customWidth="1"/>
    <col min="256" max="256" width="13.42578125" style="34" customWidth="1"/>
    <col min="257" max="257" width="10.140625" style="34" customWidth="1"/>
    <col min="258" max="258" width="4" style="34" customWidth="1"/>
    <col min="259" max="259" width="10.140625" style="34" customWidth="1"/>
    <col min="260" max="260" width="12.28515625" style="34" customWidth="1"/>
    <col min="261" max="261" width="8.42578125" style="34" customWidth="1"/>
    <col min="262" max="262" width="13.7109375" style="34" customWidth="1"/>
    <col min="263" max="263" width="11.42578125" style="34" customWidth="1"/>
    <col min="264" max="264" width="2.140625" style="34" customWidth="1"/>
    <col min="265" max="266" width="13.7109375" style="34" customWidth="1"/>
    <col min="267" max="267" width="4.7109375" style="34" customWidth="1"/>
    <col min="268" max="268" width="5.28515625" style="34" customWidth="1"/>
    <col min="269" max="269" width="3.5703125" style="34" customWidth="1"/>
    <col min="270" max="270" width="4.5703125" style="34" customWidth="1"/>
    <col min="271" max="271" width="1.140625" style="34" customWidth="1"/>
    <col min="272" max="272" width="7.85546875" style="34" customWidth="1"/>
    <col min="273" max="273" width="0" style="34" hidden="1" customWidth="1"/>
    <col min="274" max="274" width="5.7109375" style="34" customWidth="1"/>
    <col min="275" max="275" width="3.42578125" style="34" customWidth="1"/>
    <col min="276" max="509" width="9.140625" style="34"/>
    <col min="510" max="510" width="3.28515625" style="34" customWidth="1"/>
    <col min="511" max="511" width="8.5703125" style="34" customWidth="1"/>
    <col min="512" max="512" width="13.42578125" style="34" customWidth="1"/>
    <col min="513" max="513" width="10.140625" style="34" customWidth="1"/>
    <col min="514" max="514" width="4" style="34" customWidth="1"/>
    <col min="515" max="515" width="10.140625" style="34" customWidth="1"/>
    <col min="516" max="516" width="12.28515625" style="34" customWidth="1"/>
    <col min="517" max="517" width="8.42578125" style="34" customWidth="1"/>
    <col min="518" max="518" width="13.7109375" style="34" customWidth="1"/>
    <col min="519" max="519" width="11.42578125" style="34" customWidth="1"/>
    <col min="520" max="520" width="2.140625" style="34" customWidth="1"/>
    <col min="521" max="522" width="13.7109375" style="34" customWidth="1"/>
    <col min="523" max="523" width="4.7109375" style="34" customWidth="1"/>
    <col min="524" max="524" width="5.28515625" style="34" customWidth="1"/>
    <col min="525" max="525" width="3.5703125" style="34" customWidth="1"/>
    <col min="526" max="526" width="4.5703125" style="34" customWidth="1"/>
    <col min="527" max="527" width="1.140625" style="34" customWidth="1"/>
    <col min="528" max="528" width="7.85546875" style="34" customWidth="1"/>
    <col min="529" max="529" width="0" style="34" hidden="1" customWidth="1"/>
    <col min="530" max="530" width="5.7109375" style="34" customWidth="1"/>
    <col min="531" max="531" width="3.42578125" style="34" customWidth="1"/>
    <col min="532" max="765" width="9.140625" style="34"/>
    <col min="766" max="766" width="3.28515625" style="34" customWidth="1"/>
    <col min="767" max="767" width="8.5703125" style="34" customWidth="1"/>
    <col min="768" max="768" width="13.42578125" style="34" customWidth="1"/>
    <col min="769" max="769" width="10.140625" style="34" customWidth="1"/>
    <col min="770" max="770" width="4" style="34" customWidth="1"/>
    <col min="771" max="771" width="10.140625" style="34" customWidth="1"/>
    <col min="772" max="772" width="12.28515625" style="34" customWidth="1"/>
    <col min="773" max="773" width="8.42578125" style="34" customWidth="1"/>
    <col min="774" max="774" width="13.7109375" style="34" customWidth="1"/>
    <col min="775" max="775" width="11.42578125" style="34" customWidth="1"/>
    <col min="776" max="776" width="2.140625" style="34" customWidth="1"/>
    <col min="777" max="778" width="13.7109375" style="34" customWidth="1"/>
    <col min="779" max="779" width="4.7109375" style="34" customWidth="1"/>
    <col min="780" max="780" width="5.28515625" style="34" customWidth="1"/>
    <col min="781" max="781" width="3.5703125" style="34" customWidth="1"/>
    <col min="782" max="782" width="4.5703125" style="34" customWidth="1"/>
    <col min="783" max="783" width="1.140625" style="34" customWidth="1"/>
    <col min="784" max="784" width="7.85546875" style="34" customWidth="1"/>
    <col min="785" max="785" width="0" style="34" hidden="1" customWidth="1"/>
    <col min="786" max="786" width="5.7109375" style="34" customWidth="1"/>
    <col min="787" max="787" width="3.42578125" style="34" customWidth="1"/>
    <col min="788" max="1021" width="9.140625" style="34"/>
    <col min="1022" max="1022" width="3.28515625" style="34" customWidth="1"/>
    <col min="1023" max="1023" width="8.5703125" style="34" customWidth="1"/>
    <col min="1024" max="1024" width="13.42578125" style="34" customWidth="1"/>
    <col min="1025" max="1025" width="10.140625" style="34" customWidth="1"/>
    <col min="1026" max="1026" width="4" style="34" customWidth="1"/>
    <col min="1027" max="1027" width="10.140625" style="34" customWidth="1"/>
    <col min="1028" max="1028" width="12.28515625" style="34" customWidth="1"/>
    <col min="1029" max="1029" width="8.42578125" style="34" customWidth="1"/>
    <col min="1030" max="1030" width="13.7109375" style="34" customWidth="1"/>
    <col min="1031" max="1031" width="11.42578125" style="34" customWidth="1"/>
    <col min="1032" max="1032" width="2.140625" style="34" customWidth="1"/>
    <col min="1033" max="1034" width="13.7109375" style="34" customWidth="1"/>
    <col min="1035" max="1035" width="4.7109375" style="34" customWidth="1"/>
    <col min="1036" max="1036" width="5.28515625" style="34" customWidth="1"/>
    <col min="1037" max="1037" width="3.5703125" style="34" customWidth="1"/>
    <col min="1038" max="1038" width="4.5703125" style="34" customWidth="1"/>
    <col min="1039" max="1039" width="1.140625" style="34" customWidth="1"/>
    <col min="1040" max="1040" width="7.85546875" style="34" customWidth="1"/>
    <col min="1041" max="1041" width="0" style="34" hidden="1" customWidth="1"/>
    <col min="1042" max="1042" width="5.7109375" style="34" customWidth="1"/>
    <col min="1043" max="1043" width="3.42578125" style="34" customWidth="1"/>
    <col min="1044" max="1277" width="9.140625" style="34"/>
    <col min="1278" max="1278" width="3.28515625" style="34" customWidth="1"/>
    <col min="1279" max="1279" width="8.5703125" style="34" customWidth="1"/>
    <col min="1280" max="1280" width="13.42578125" style="34" customWidth="1"/>
    <col min="1281" max="1281" width="10.140625" style="34" customWidth="1"/>
    <col min="1282" max="1282" width="4" style="34" customWidth="1"/>
    <col min="1283" max="1283" width="10.140625" style="34" customWidth="1"/>
    <col min="1284" max="1284" width="12.28515625" style="34" customWidth="1"/>
    <col min="1285" max="1285" width="8.42578125" style="34" customWidth="1"/>
    <col min="1286" max="1286" width="13.7109375" style="34" customWidth="1"/>
    <col min="1287" max="1287" width="11.42578125" style="34" customWidth="1"/>
    <col min="1288" max="1288" width="2.140625" style="34" customWidth="1"/>
    <col min="1289" max="1290" width="13.7109375" style="34" customWidth="1"/>
    <col min="1291" max="1291" width="4.7109375" style="34" customWidth="1"/>
    <col min="1292" max="1292" width="5.28515625" style="34" customWidth="1"/>
    <col min="1293" max="1293" width="3.5703125" style="34" customWidth="1"/>
    <col min="1294" max="1294" width="4.5703125" style="34" customWidth="1"/>
    <col min="1295" max="1295" width="1.140625" style="34" customWidth="1"/>
    <col min="1296" max="1296" width="7.85546875" style="34" customWidth="1"/>
    <col min="1297" max="1297" width="0" style="34" hidden="1" customWidth="1"/>
    <col min="1298" max="1298" width="5.7109375" style="34" customWidth="1"/>
    <col min="1299" max="1299" width="3.42578125" style="34" customWidth="1"/>
    <col min="1300" max="1533" width="9.140625" style="34"/>
    <col min="1534" max="1534" width="3.28515625" style="34" customWidth="1"/>
    <col min="1535" max="1535" width="8.5703125" style="34" customWidth="1"/>
    <col min="1536" max="1536" width="13.42578125" style="34" customWidth="1"/>
    <col min="1537" max="1537" width="10.140625" style="34" customWidth="1"/>
    <col min="1538" max="1538" width="4" style="34" customWidth="1"/>
    <col min="1539" max="1539" width="10.140625" style="34" customWidth="1"/>
    <col min="1540" max="1540" width="12.28515625" style="34" customWidth="1"/>
    <col min="1541" max="1541" width="8.42578125" style="34" customWidth="1"/>
    <col min="1542" max="1542" width="13.7109375" style="34" customWidth="1"/>
    <col min="1543" max="1543" width="11.42578125" style="34" customWidth="1"/>
    <col min="1544" max="1544" width="2.140625" style="34" customWidth="1"/>
    <col min="1545" max="1546" width="13.7109375" style="34" customWidth="1"/>
    <col min="1547" max="1547" width="4.7109375" style="34" customWidth="1"/>
    <col min="1548" max="1548" width="5.28515625" style="34" customWidth="1"/>
    <col min="1549" max="1549" width="3.5703125" style="34" customWidth="1"/>
    <col min="1550" max="1550" width="4.5703125" style="34" customWidth="1"/>
    <col min="1551" max="1551" width="1.140625" style="34" customWidth="1"/>
    <col min="1552" max="1552" width="7.85546875" style="34" customWidth="1"/>
    <col min="1553" max="1553" width="0" style="34" hidden="1" customWidth="1"/>
    <col min="1554" max="1554" width="5.7109375" style="34" customWidth="1"/>
    <col min="1555" max="1555" width="3.42578125" style="34" customWidth="1"/>
    <col min="1556" max="1789" width="9.140625" style="34"/>
    <col min="1790" max="1790" width="3.28515625" style="34" customWidth="1"/>
    <col min="1791" max="1791" width="8.5703125" style="34" customWidth="1"/>
    <col min="1792" max="1792" width="13.42578125" style="34" customWidth="1"/>
    <col min="1793" max="1793" width="10.140625" style="34" customWidth="1"/>
    <col min="1794" max="1794" width="4" style="34" customWidth="1"/>
    <col min="1795" max="1795" width="10.140625" style="34" customWidth="1"/>
    <col min="1796" max="1796" width="12.28515625" style="34" customWidth="1"/>
    <col min="1797" max="1797" width="8.42578125" style="34" customWidth="1"/>
    <col min="1798" max="1798" width="13.7109375" style="34" customWidth="1"/>
    <col min="1799" max="1799" width="11.42578125" style="34" customWidth="1"/>
    <col min="1800" max="1800" width="2.140625" style="34" customWidth="1"/>
    <col min="1801" max="1802" width="13.7109375" style="34" customWidth="1"/>
    <col min="1803" max="1803" width="4.7109375" style="34" customWidth="1"/>
    <col min="1804" max="1804" width="5.28515625" style="34" customWidth="1"/>
    <col min="1805" max="1805" width="3.5703125" style="34" customWidth="1"/>
    <col min="1806" max="1806" width="4.5703125" style="34" customWidth="1"/>
    <col min="1807" max="1807" width="1.140625" style="34" customWidth="1"/>
    <col min="1808" max="1808" width="7.85546875" style="34" customWidth="1"/>
    <col min="1809" max="1809" width="0" style="34" hidden="1" customWidth="1"/>
    <col min="1810" max="1810" width="5.7109375" style="34" customWidth="1"/>
    <col min="1811" max="1811" width="3.42578125" style="34" customWidth="1"/>
    <col min="1812" max="2045" width="9.140625" style="34"/>
    <col min="2046" max="2046" width="3.28515625" style="34" customWidth="1"/>
    <col min="2047" max="2047" width="8.5703125" style="34" customWidth="1"/>
    <col min="2048" max="2048" width="13.42578125" style="34" customWidth="1"/>
    <col min="2049" max="2049" width="10.140625" style="34" customWidth="1"/>
    <col min="2050" max="2050" width="4" style="34" customWidth="1"/>
    <col min="2051" max="2051" width="10.140625" style="34" customWidth="1"/>
    <col min="2052" max="2052" width="12.28515625" style="34" customWidth="1"/>
    <col min="2053" max="2053" width="8.42578125" style="34" customWidth="1"/>
    <col min="2054" max="2054" width="13.7109375" style="34" customWidth="1"/>
    <col min="2055" max="2055" width="11.42578125" style="34" customWidth="1"/>
    <col min="2056" max="2056" width="2.140625" style="34" customWidth="1"/>
    <col min="2057" max="2058" width="13.7109375" style="34" customWidth="1"/>
    <col min="2059" max="2059" width="4.7109375" style="34" customWidth="1"/>
    <col min="2060" max="2060" width="5.28515625" style="34" customWidth="1"/>
    <col min="2061" max="2061" width="3.5703125" style="34" customWidth="1"/>
    <col min="2062" max="2062" width="4.5703125" style="34" customWidth="1"/>
    <col min="2063" max="2063" width="1.140625" style="34" customWidth="1"/>
    <col min="2064" max="2064" width="7.85546875" style="34" customWidth="1"/>
    <col min="2065" max="2065" width="0" style="34" hidden="1" customWidth="1"/>
    <col min="2066" max="2066" width="5.7109375" style="34" customWidth="1"/>
    <col min="2067" max="2067" width="3.42578125" style="34" customWidth="1"/>
    <col min="2068" max="2301" width="9.140625" style="34"/>
    <col min="2302" max="2302" width="3.28515625" style="34" customWidth="1"/>
    <col min="2303" max="2303" width="8.5703125" style="34" customWidth="1"/>
    <col min="2304" max="2304" width="13.42578125" style="34" customWidth="1"/>
    <col min="2305" max="2305" width="10.140625" style="34" customWidth="1"/>
    <col min="2306" max="2306" width="4" style="34" customWidth="1"/>
    <col min="2307" max="2307" width="10.140625" style="34" customWidth="1"/>
    <col min="2308" max="2308" width="12.28515625" style="34" customWidth="1"/>
    <col min="2309" max="2309" width="8.42578125" style="34" customWidth="1"/>
    <col min="2310" max="2310" width="13.7109375" style="34" customWidth="1"/>
    <col min="2311" max="2311" width="11.42578125" style="34" customWidth="1"/>
    <col min="2312" max="2312" width="2.140625" style="34" customWidth="1"/>
    <col min="2313" max="2314" width="13.7109375" style="34" customWidth="1"/>
    <col min="2315" max="2315" width="4.7109375" style="34" customWidth="1"/>
    <col min="2316" max="2316" width="5.28515625" style="34" customWidth="1"/>
    <col min="2317" max="2317" width="3.5703125" style="34" customWidth="1"/>
    <col min="2318" max="2318" width="4.5703125" style="34" customWidth="1"/>
    <col min="2319" max="2319" width="1.140625" style="34" customWidth="1"/>
    <col min="2320" max="2320" width="7.85546875" style="34" customWidth="1"/>
    <col min="2321" max="2321" width="0" style="34" hidden="1" customWidth="1"/>
    <col min="2322" max="2322" width="5.7109375" style="34" customWidth="1"/>
    <col min="2323" max="2323" width="3.42578125" style="34" customWidth="1"/>
    <col min="2324" max="2557" width="9.140625" style="34"/>
    <col min="2558" max="2558" width="3.28515625" style="34" customWidth="1"/>
    <col min="2559" max="2559" width="8.5703125" style="34" customWidth="1"/>
    <col min="2560" max="2560" width="13.42578125" style="34" customWidth="1"/>
    <col min="2561" max="2561" width="10.140625" style="34" customWidth="1"/>
    <col min="2562" max="2562" width="4" style="34" customWidth="1"/>
    <col min="2563" max="2563" width="10.140625" style="34" customWidth="1"/>
    <col min="2564" max="2564" width="12.28515625" style="34" customWidth="1"/>
    <col min="2565" max="2565" width="8.42578125" style="34" customWidth="1"/>
    <col min="2566" max="2566" width="13.7109375" style="34" customWidth="1"/>
    <col min="2567" max="2567" width="11.42578125" style="34" customWidth="1"/>
    <col min="2568" max="2568" width="2.140625" style="34" customWidth="1"/>
    <col min="2569" max="2570" width="13.7109375" style="34" customWidth="1"/>
    <col min="2571" max="2571" width="4.7109375" style="34" customWidth="1"/>
    <col min="2572" max="2572" width="5.28515625" style="34" customWidth="1"/>
    <col min="2573" max="2573" width="3.5703125" style="34" customWidth="1"/>
    <col min="2574" max="2574" width="4.5703125" style="34" customWidth="1"/>
    <col min="2575" max="2575" width="1.140625" style="34" customWidth="1"/>
    <col min="2576" max="2576" width="7.85546875" style="34" customWidth="1"/>
    <col min="2577" max="2577" width="0" style="34" hidden="1" customWidth="1"/>
    <col min="2578" max="2578" width="5.7109375" style="34" customWidth="1"/>
    <col min="2579" max="2579" width="3.42578125" style="34" customWidth="1"/>
    <col min="2580" max="2813" width="9.140625" style="34"/>
    <col min="2814" max="2814" width="3.28515625" style="34" customWidth="1"/>
    <col min="2815" max="2815" width="8.5703125" style="34" customWidth="1"/>
    <col min="2816" max="2816" width="13.42578125" style="34" customWidth="1"/>
    <col min="2817" max="2817" width="10.140625" style="34" customWidth="1"/>
    <col min="2818" max="2818" width="4" style="34" customWidth="1"/>
    <col min="2819" max="2819" width="10.140625" style="34" customWidth="1"/>
    <col min="2820" max="2820" width="12.28515625" style="34" customWidth="1"/>
    <col min="2821" max="2821" width="8.42578125" style="34" customWidth="1"/>
    <col min="2822" max="2822" width="13.7109375" style="34" customWidth="1"/>
    <col min="2823" max="2823" width="11.42578125" style="34" customWidth="1"/>
    <col min="2824" max="2824" width="2.140625" style="34" customWidth="1"/>
    <col min="2825" max="2826" width="13.7109375" style="34" customWidth="1"/>
    <col min="2827" max="2827" width="4.7109375" style="34" customWidth="1"/>
    <col min="2828" max="2828" width="5.28515625" style="34" customWidth="1"/>
    <col min="2829" max="2829" width="3.5703125" style="34" customWidth="1"/>
    <col min="2830" max="2830" width="4.5703125" style="34" customWidth="1"/>
    <col min="2831" max="2831" width="1.140625" style="34" customWidth="1"/>
    <col min="2832" max="2832" width="7.85546875" style="34" customWidth="1"/>
    <col min="2833" max="2833" width="0" style="34" hidden="1" customWidth="1"/>
    <col min="2834" max="2834" width="5.7109375" style="34" customWidth="1"/>
    <col min="2835" max="2835" width="3.42578125" style="34" customWidth="1"/>
    <col min="2836" max="3069" width="9.140625" style="34"/>
    <col min="3070" max="3070" width="3.28515625" style="34" customWidth="1"/>
    <col min="3071" max="3071" width="8.5703125" style="34" customWidth="1"/>
    <col min="3072" max="3072" width="13.42578125" style="34" customWidth="1"/>
    <col min="3073" max="3073" width="10.140625" style="34" customWidth="1"/>
    <col min="3074" max="3074" width="4" style="34" customWidth="1"/>
    <col min="3075" max="3075" width="10.140625" style="34" customWidth="1"/>
    <col min="3076" max="3076" width="12.28515625" style="34" customWidth="1"/>
    <col min="3077" max="3077" width="8.42578125" style="34" customWidth="1"/>
    <col min="3078" max="3078" width="13.7109375" style="34" customWidth="1"/>
    <col min="3079" max="3079" width="11.42578125" style="34" customWidth="1"/>
    <col min="3080" max="3080" width="2.140625" style="34" customWidth="1"/>
    <col min="3081" max="3082" width="13.7109375" style="34" customWidth="1"/>
    <col min="3083" max="3083" width="4.7109375" style="34" customWidth="1"/>
    <col min="3084" max="3084" width="5.28515625" style="34" customWidth="1"/>
    <col min="3085" max="3085" width="3.5703125" style="34" customWidth="1"/>
    <col min="3086" max="3086" width="4.5703125" style="34" customWidth="1"/>
    <col min="3087" max="3087" width="1.140625" style="34" customWidth="1"/>
    <col min="3088" max="3088" width="7.85546875" style="34" customWidth="1"/>
    <col min="3089" max="3089" width="0" style="34" hidden="1" customWidth="1"/>
    <col min="3090" max="3090" width="5.7109375" style="34" customWidth="1"/>
    <col min="3091" max="3091" width="3.42578125" style="34" customWidth="1"/>
    <col min="3092" max="3325" width="9.140625" style="34"/>
    <col min="3326" max="3326" width="3.28515625" style="34" customWidth="1"/>
    <col min="3327" max="3327" width="8.5703125" style="34" customWidth="1"/>
    <col min="3328" max="3328" width="13.42578125" style="34" customWidth="1"/>
    <col min="3329" max="3329" width="10.140625" style="34" customWidth="1"/>
    <col min="3330" max="3330" width="4" style="34" customWidth="1"/>
    <col min="3331" max="3331" width="10.140625" style="34" customWidth="1"/>
    <col min="3332" max="3332" width="12.28515625" style="34" customWidth="1"/>
    <col min="3333" max="3333" width="8.42578125" style="34" customWidth="1"/>
    <col min="3334" max="3334" width="13.7109375" style="34" customWidth="1"/>
    <col min="3335" max="3335" width="11.42578125" style="34" customWidth="1"/>
    <col min="3336" max="3336" width="2.140625" style="34" customWidth="1"/>
    <col min="3337" max="3338" width="13.7109375" style="34" customWidth="1"/>
    <col min="3339" max="3339" width="4.7109375" style="34" customWidth="1"/>
    <col min="3340" max="3340" width="5.28515625" style="34" customWidth="1"/>
    <col min="3341" max="3341" width="3.5703125" style="34" customWidth="1"/>
    <col min="3342" max="3342" width="4.5703125" style="34" customWidth="1"/>
    <col min="3343" max="3343" width="1.140625" style="34" customWidth="1"/>
    <col min="3344" max="3344" width="7.85546875" style="34" customWidth="1"/>
    <col min="3345" max="3345" width="0" style="34" hidden="1" customWidth="1"/>
    <col min="3346" max="3346" width="5.7109375" style="34" customWidth="1"/>
    <col min="3347" max="3347" width="3.42578125" style="34" customWidth="1"/>
    <col min="3348" max="3581" width="9.140625" style="34"/>
    <col min="3582" max="3582" width="3.28515625" style="34" customWidth="1"/>
    <col min="3583" max="3583" width="8.5703125" style="34" customWidth="1"/>
    <col min="3584" max="3584" width="13.42578125" style="34" customWidth="1"/>
    <col min="3585" max="3585" width="10.140625" style="34" customWidth="1"/>
    <col min="3586" max="3586" width="4" style="34" customWidth="1"/>
    <col min="3587" max="3587" width="10.140625" style="34" customWidth="1"/>
    <col min="3588" max="3588" width="12.28515625" style="34" customWidth="1"/>
    <col min="3589" max="3589" width="8.42578125" style="34" customWidth="1"/>
    <col min="3590" max="3590" width="13.7109375" style="34" customWidth="1"/>
    <col min="3591" max="3591" width="11.42578125" style="34" customWidth="1"/>
    <col min="3592" max="3592" width="2.140625" style="34" customWidth="1"/>
    <col min="3593" max="3594" width="13.7109375" style="34" customWidth="1"/>
    <col min="3595" max="3595" width="4.7109375" style="34" customWidth="1"/>
    <col min="3596" max="3596" width="5.28515625" style="34" customWidth="1"/>
    <col min="3597" max="3597" width="3.5703125" style="34" customWidth="1"/>
    <col min="3598" max="3598" width="4.5703125" style="34" customWidth="1"/>
    <col min="3599" max="3599" width="1.140625" style="34" customWidth="1"/>
    <col min="3600" max="3600" width="7.85546875" style="34" customWidth="1"/>
    <col min="3601" max="3601" width="0" style="34" hidden="1" customWidth="1"/>
    <col min="3602" max="3602" width="5.7109375" style="34" customWidth="1"/>
    <col min="3603" max="3603" width="3.42578125" style="34" customWidth="1"/>
    <col min="3604" max="3837" width="9.140625" style="34"/>
    <col min="3838" max="3838" width="3.28515625" style="34" customWidth="1"/>
    <col min="3839" max="3839" width="8.5703125" style="34" customWidth="1"/>
    <col min="3840" max="3840" width="13.42578125" style="34" customWidth="1"/>
    <col min="3841" max="3841" width="10.140625" style="34" customWidth="1"/>
    <col min="3842" max="3842" width="4" style="34" customWidth="1"/>
    <col min="3843" max="3843" width="10.140625" style="34" customWidth="1"/>
    <col min="3844" max="3844" width="12.28515625" style="34" customWidth="1"/>
    <col min="3845" max="3845" width="8.42578125" style="34" customWidth="1"/>
    <col min="3846" max="3846" width="13.7109375" style="34" customWidth="1"/>
    <col min="3847" max="3847" width="11.42578125" style="34" customWidth="1"/>
    <col min="3848" max="3848" width="2.140625" style="34" customWidth="1"/>
    <col min="3849" max="3850" width="13.7109375" style="34" customWidth="1"/>
    <col min="3851" max="3851" width="4.7109375" style="34" customWidth="1"/>
    <col min="3852" max="3852" width="5.28515625" style="34" customWidth="1"/>
    <col min="3853" max="3853" width="3.5703125" style="34" customWidth="1"/>
    <col min="3854" max="3854" width="4.5703125" style="34" customWidth="1"/>
    <col min="3855" max="3855" width="1.140625" style="34" customWidth="1"/>
    <col min="3856" max="3856" width="7.85546875" style="34" customWidth="1"/>
    <col min="3857" max="3857" width="0" style="34" hidden="1" customWidth="1"/>
    <col min="3858" max="3858" width="5.7109375" style="34" customWidth="1"/>
    <col min="3859" max="3859" width="3.42578125" style="34" customWidth="1"/>
    <col min="3860" max="4093" width="9.140625" style="34"/>
    <col min="4094" max="4094" width="3.28515625" style="34" customWidth="1"/>
    <col min="4095" max="4095" width="8.5703125" style="34" customWidth="1"/>
    <col min="4096" max="4096" width="13.42578125" style="34" customWidth="1"/>
    <col min="4097" max="4097" width="10.140625" style="34" customWidth="1"/>
    <col min="4098" max="4098" width="4" style="34" customWidth="1"/>
    <col min="4099" max="4099" width="10.140625" style="34" customWidth="1"/>
    <col min="4100" max="4100" width="12.28515625" style="34" customWidth="1"/>
    <col min="4101" max="4101" width="8.42578125" style="34" customWidth="1"/>
    <col min="4102" max="4102" width="13.7109375" style="34" customWidth="1"/>
    <col min="4103" max="4103" width="11.42578125" style="34" customWidth="1"/>
    <col min="4104" max="4104" width="2.140625" style="34" customWidth="1"/>
    <col min="4105" max="4106" width="13.7109375" style="34" customWidth="1"/>
    <col min="4107" max="4107" width="4.7109375" style="34" customWidth="1"/>
    <col min="4108" max="4108" width="5.28515625" style="34" customWidth="1"/>
    <col min="4109" max="4109" width="3.5703125" style="34" customWidth="1"/>
    <col min="4110" max="4110" width="4.5703125" style="34" customWidth="1"/>
    <col min="4111" max="4111" width="1.140625" style="34" customWidth="1"/>
    <col min="4112" max="4112" width="7.85546875" style="34" customWidth="1"/>
    <col min="4113" max="4113" width="0" style="34" hidden="1" customWidth="1"/>
    <col min="4114" max="4114" width="5.7109375" style="34" customWidth="1"/>
    <col min="4115" max="4115" width="3.42578125" style="34" customWidth="1"/>
    <col min="4116" max="4349" width="9.140625" style="34"/>
    <col min="4350" max="4350" width="3.28515625" style="34" customWidth="1"/>
    <col min="4351" max="4351" width="8.5703125" style="34" customWidth="1"/>
    <col min="4352" max="4352" width="13.42578125" style="34" customWidth="1"/>
    <col min="4353" max="4353" width="10.140625" style="34" customWidth="1"/>
    <col min="4354" max="4354" width="4" style="34" customWidth="1"/>
    <col min="4355" max="4355" width="10.140625" style="34" customWidth="1"/>
    <col min="4356" max="4356" width="12.28515625" style="34" customWidth="1"/>
    <col min="4357" max="4357" width="8.42578125" style="34" customWidth="1"/>
    <col min="4358" max="4358" width="13.7109375" style="34" customWidth="1"/>
    <col min="4359" max="4359" width="11.42578125" style="34" customWidth="1"/>
    <col min="4360" max="4360" width="2.140625" style="34" customWidth="1"/>
    <col min="4361" max="4362" width="13.7109375" style="34" customWidth="1"/>
    <col min="4363" max="4363" width="4.7109375" style="34" customWidth="1"/>
    <col min="4364" max="4364" width="5.28515625" style="34" customWidth="1"/>
    <col min="4365" max="4365" width="3.5703125" style="34" customWidth="1"/>
    <col min="4366" max="4366" width="4.5703125" style="34" customWidth="1"/>
    <col min="4367" max="4367" width="1.140625" style="34" customWidth="1"/>
    <col min="4368" max="4368" width="7.85546875" style="34" customWidth="1"/>
    <col min="4369" max="4369" width="0" style="34" hidden="1" customWidth="1"/>
    <col min="4370" max="4370" width="5.7109375" style="34" customWidth="1"/>
    <col min="4371" max="4371" width="3.42578125" style="34" customWidth="1"/>
    <col min="4372" max="4605" width="9.140625" style="34"/>
    <col min="4606" max="4606" width="3.28515625" style="34" customWidth="1"/>
    <col min="4607" max="4607" width="8.5703125" style="34" customWidth="1"/>
    <col min="4608" max="4608" width="13.42578125" style="34" customWidth="1"/>
    <col min="4609" max="4609" width="10.140625" style="34" customWidth="1"/>
    <col min="4610" max="4610" width="4" style="34" customWidth="1"/>
    <col min="4611" max="4611" width="10.140625" style="34" customWidth="1"/>
    <col min="4612" max="4612" width="12.28515625" style="34" customWidth="1"/>
    <col min="4613" max="4613" width="8.42578125" style="34" customWidth="1"/>
    <col min="4614" max="4614" width="13.7109375" style="34" customWidth="1"/>
    <col min="4615" max="4615" width="11.42578125" style="34" customWidth="1"/>
    <col min="4616" max="4616" width="2.140625" style="34" customWidth="1"/>
    <col min="4617" max="4618" width="13.7109375" style="34" customWidth="1"/>
    <col min="4619" max="4619" width="4.7109375" style="34" customWidth="1"/>
    <col min="4620" max="4620" width="5.28515625" style="34" customWidth="1"/>
    <col min="4621" max="4621" width="3.5703125" style="34" customWidth="1"/>
    <col min="4622" max="4622" width="4.5703125" style="34" customWidth="1"/>
    <col min="4623" max="4623" width="1.140625" style="34" customWidth="1"/>
    <col min="4624" max="4624" width="7.85546875" style="34" customWidth="1"/>
    <col min="4625" max="4625" width="0" style="34" hidden="1" customWidth="1"/>
    <col min="4626" max="4626" width="5.7109375" style="34" customWidth="1"/>
    <col min="4627" max="4627" width="3.42578125" style="34" customWidth="1"/>
    <col min="4628" max="4861" width="9.140625" style="34"/>
    <col min="4862" max="4862" width="3.28515625" style="34" customWidth="1"/>
    <col min="4863" max="4863" width="8.5703125" style="34" customWidth="1"/>
    <col min="4864" max="4864" width="13.42578125" style="34" customWidth="1"/>
    <col min="4865" max="4865" width="10.140625" style="34" customWidth="1"/>
    <col min="4866" max="4866" width="4" style="34" customWidth="1"/>
    <col min="4867" max="4867" width="10.140625" style="34" customWidth="1"/>
    <col min="4868" max="4868" width="12.28515625" style="34" customWidth="1"/>
    <col min="4869" max="4869" width="8.42578125" style="34" customWidth="1"/>
    <col min="4870" max="4870" width="13.7109375" style="34" customWidth="1"/>
    <col min="4871" max="4871" width="11.42578125" style="34" customWidth="1"/>
    <col min="4872" max="4872" width="2.140625" style="34" customWidth="1"/>
    <col min="4873" max="4874" width="13.7109375" style="34" customWidth="1"/>
    <col min="4875" max="4875" width="4.7109375" style="34" customWidth="1"/>
    <col min="4876" max="4876" width="5.28515625" style="34" customWidth="1"/>
    <col min="4877" max="4877" width="3.5703125" style="34" customWidth="1"/>
    <col min="4878" max="4878" width="4.5703125" style="34" customWidth="1"/>
    <col min="4879" max="4879" width="1.140625" style="34" customWidth="1"/>
    <col min="4880" max="4880" width="7.85546875" style="34" customWidth="1"/>
    <col min="4881" max="4881" width="0" style="34" hidden="1" customWidth="1"/>
    <col min="4882" max="4882" width="5.7109375" style="34" customWidth="1"/>
    <col min="4883" max="4883" width="3.42578125" style="34" customWidth="1"/>
    <col min="4884" max="5117" width="9.140625" style="34"/>
    <col min="5118" max="5118" width="3.28515625" style="34" customWidth="1"/>
    <col min="5119" max="5119" width="8.5703125" style="34" customWidth="1"/>
    <col min="5120" max="5120" width="13.42578125" style="34" customWidth="1"/>
    <col min="5121" max="5121" width="10.140625" style="34" customWidth="1"/>
    <col min="5122" max="5122" width="4" style="34" customWidth="1"/>
    <col min="5123" max="5123" width="10.140625" style="34" customWidth="1"/>
    <col min="5124" max="5124" width="12.28515625" style="34" customWidth="1"/>
    <col min="5125" max="5125" width="8.42578125" style="34" customWidth="1"/>
    <col min="5126" max="5126" width="13.7109375" style="34" customWidth="1"/>
    <col min="5127" max="5127" width="11.42578125" style="34" customWidth="1"/>
    <col min="5128" max="5128" width="2.140625" style="34" customWidth="1"/>
    <col min="5129" max="5130" width="13.7109375" style="34" customWidth="1"/>
    <col min="5131" max="5131" width="4.7109375" style="34" customWidth="1"/>
    <col min="5132" max="5132" width="5.28515625" style="34" customWidth="1"/>
    <col min="5133" max="5133" width="3.5703125" style="34" customWidth="1"/>
    <col min="5134" max="5134" width="4.5703125" style="34" customWidth="1"/>
    <col min="5135" max="5135" width="1.140625" style="34" customWidth="1"/>
    <col min="5136" max="5136" width="7.85546875" style="34" customWidth="1"/>
    <col min="5137" max="5137" width="0" style="34" hidden="1" customWidth="1"/>
    <col min="5138" max="5138" width="5.7109375" style="34" customWidth="1"/>
    <col min="5139" max="5139" width="3.42578125" style="34" customWidth="1"/>
    <col min="5140" max="5373" width="9.140625" style="34"/>
    <col min="5374" max="5374" width="3.28515625" style="34" customWidth="1"/>
    <col min="5375" max="5375" width="8.5703125" style="34" customWidth="1"/>
    <col min="5376" max="5376" width="13.42578125" style="34" customWidth="1"/>
    <col min="5377" max="5377" width="10.140625" style="34" customWidth="1"/>
    <col min="5378" max="5378" width="4" style="34" customWidth="1"/>
    <col min="5379" max="5379" width="10.140625" style="34" customWidth="1"/>
    <col min="5380" max="5380" width="12.28515625" style="34" customWidth="1"/>
    <col min="5381" max="5381" width="8.42578125" style="34" customWidth="1"/>
    <col min="5382" max="5382" width="13.7109375" style="34" customWidth="1"/>
    <col min="5383" max="5383" width="11.42578125" style="34" customWidth="1"/>
    <col min="5384" max="5384" width="2.140625" style="34" customWidth="1"/>
    <col min="5385" max="5386" width="13.7109375" style="34" customWidth="1"/>
    <col min="5387" max="5387" width="4.7109375" style="34" customWidth="1"/>
    <col min="5388" max="5388" width="5.28515625" style="34" customWidth="1"/>
    <col min="5389" max="5389" width="3.5703125" style="34" customWidth="1"/>
    <col min="5390" max="5390" width="4.5703125" style="34" customWidth="1"/>
    <col min="5391" max="5391" width="1.140625" style="34" customWidth="1"/>
    <col min="5392" max="5392" width="7.85546875" style="34" customWidth="1"/>
    <col min="5393" max="5393" width="0" style="34" hidden="1" customWidth="1"/>
    <col min="5394" max="5394" width="5.7109375" style="34" customWidth="1"/>
    <col min="5395" max="5395" width="3.42578125" style="34" customWidth="1"/>
    <col min="5396" max="5629" width="9.140625" style="34"/>
    <col min="5630" max="5630" width="3.28515625" style="34" customWidth="1"/>
    <col min="5631" max="5631" width="8.5703125" style="34" customWidth="1"/>
    <col min="5632" max="5632" width="13.42578125" style="34" customWidth="1"/>
    <col min="5633" max="5633" width="10.140625" style="34" customWidth="1"/>
    <col min="5634" max="5634" width="4" style="34" customWidth="1"/>
    <col min="5635" max="5635" width="10.140625" style="34" customWidth="1"/>
    <col min="5636" max="5636" width="12.28515625" style="34" customWidth="1"/>
    <col min="5637" max="5637" width="8.42578125" style="34" customWidth="1"/>
    <col min="5638" max="5638" width="13.7109375" style="34" customWidth="1"/>
    <col min="5639" max="5639" width="11.42578125" style="34" customWidth="1"/>
    <col min="5640" max="5640" width="2.140625" style="34" customWidth="1"/>
    <col min="5641" max="5642" width="13.7109375" style="34" customWidth="1"/>
    <col min="5643" max="5643" width="4.7109375" style="34" customWidth="1"/>
    <col min="5644" max="5644" width="5.28515625" style="34" customWidth="1"/>
    <col min="5645" max="5645" width="3.5703125" style="34" customWidth="1"/>
    <col min="5646" max="5646" width="4.5703125" style="34" customWidth="1"/>
    <col min="5647" max="5647" width="1.140625" style="34" customWidth="1"/>
    <col min="5648" max="5648" width="7.85546875" style="34" customWidth="1"/>
    <col min="5649" max="5649" width="0" style="34" hidden="1" customWidth="1"/>
    <col min="5650" max="5650" width="5.7109375" style="34" customWidth="1"/>
    <col min="5651" max="5651" width="3.42578125" style="34" customWidth="1"/>
    <col min="5652" max="5885" width="9.140625" style="34"/>
    <col min="5886" max="5886" width="3.28515625" style="34" customWidth="1"/>
    <col min="5887" max="5887" width="8.5703125" style="34" customWidth="1"/>
    <col min="5888" max="5888" width="13.42578125" style="34" customWidth="1"/>
    <col min="5889" max="5889" width="10.140625" style="34" customWidth="1"/>
    <col min="5890" max="5890" width="4" style="34" customWidth="1"/>
    <col min="5891" max="5891" width="10.140625" style="34" customWidth="1"/>
    <col min="5892" max="5892" width="12.28515625" style="34" customWidth="1"/>
    <col min="5893" max="5893" width="8.42578125" style="34" customWidth="1"/>
    <col min="5894" max="5894" width="13.7109375" style="34" customWidth="1"/>
    <col min="5895" max="5895" width="11.42578125" style="34" customWidth="1"/>
    <col min="5896" max="5896" width="2.140625" style="34" customWidth="1"/>
    <col min="5897" max="5898" width="13.7109375" style="34" customWidth="1"/>
    <col min="5899" max="5899" width="4.7109375" style="34" customWidth="1"/>
    <col min="5900" max="5900" width="5.28515625" style="34" customWidth="1"/>
    <col min="5901" max="5901" width="3.5703125" style="34" customWidth="1"/>
    <col min="5902" max="5902" width="4.5703125" style="34" customWidth="1"/>
    <col min="5903" max="5903" width="1.140625" style="34" customWidth="1"/>
    <col min="5904" max="5904" width="7.85546875" style="34" customWidth="1"/>
    <col min="5905" max="5905" width="0" style="34" hidden="1" customWidth="1"/>
    <col min="5906" max="5906" width="5.7109375" style="34" customWidth="1"/>
    <col min="5907" max="5907" width="3.42578125" style="34" customWidth="1"/>
    <col min="5908" max="6141" width="9.140625" style="34"/>
    <col min="6142" max="6142" width="3.28515625" style="34" customWidth="1"/>
    <col min="6143" max="6143" width="8.5703125" style="34" customWidth="1"/>
    <col min="6144" max="6144" width="13.42578125" style="34" customWidth="1"/>
    <col min="6145" max="6145" width="10.140625" style="34" customWidth="1"/>
    <col min="6146" max="6146" width="4" style="34" customWidth="1"/>
    <col min="6147" max="6147" width="10.140625" style="34" customWidth="1"/>
    <col min="6148" max="6148" width="12.28515625" style="34" customWidth="1"/>
    <col min="6149" max="6149" width="8.42578125" style="34" customWidth="1"/>
    <col min="6150" max="6150" width="13.7109375" style="34" customWidth="1"/>
    <col min="6151" max="6151" width="11.42578125" style="34" customWidth="1"/>
    <col min="6152" max="6152" width="2.140625" style="34" customWidth="1"/>
    <col min="6153" max="6154" width="13.7109375" style="34" customWidth="1"/>
    <col min="6155" max="6155" width="4.7109375" style="34" customWidth="1"/>
    <col min="6156" max="6156" width="5.28515625" style="34" customWidth="1"/>
    <col min="6157" max="6157" width="3.5703125" style="34" customWidth="1"/>
    <col min="6158" max="6158" width="4.5703125" style="34" customWidth="1"/>
    <col min="6159" max="6159" width="1.140625" style="34" customWidth="1"/>
    <col min="6160" max="6160" width="7.85546875" style="34" customWidth="1"/>
    <col min="6161" max="6161" width="0" style="34" hidden="1" customWidth="1"/>
    <col min="6162" max="6162" width="5.7109375" style="34" customWidth="1"/>
    <col min="6163" max="6163" width="3.42578125" style="34" customWidth="1"/>
    <col min="6164" max="6397" width="9.140625" style="34"/>
    <col min="6398" max="6398" width="3.28515625" style="34" customWidth="1"/>
    <col min="6399" max="6399" width="8.5703125" style="34" customWidth="1"/>
    <col min="6400" max="6400" width="13.42578125" style="34" customWidth="1"/>
    <col min="6401" max="6401" width="10.140625" style="34" customWidth="1"/>
    <col min="6402" max="6402" width="4" style="34" customWidth="1"/>
    <col min="6403" max="6403" width="10.140625" style="34" customWidth="1"/>
    <col min="6404" max="6404" width="12.28515625" style="34" customWidth="1"/>
    <col min="6405" max="6405" width="8.42578125" style="34" customWidth="1"/>
    <col min="6406" max="6406" width="13.7109375" style="34" customWidth="1"/>
    <col min="6407" max="6407" width="11.42578125" style="34" customWidth="1"/>
    <col min="6408" max="6408" width="2.140625" style="34" customWidth="1"/>
    <col min="6409" max="6410" width="13.7109375" style="34" customWidth="1"/>
    <col min="6411" max="6411" width="4.7109375" style="34" customWidth="1"/>
    <col min="6412" max="6412" width="5.28515625" style="34" customWidth="1"/>
    <col min="6413" max="6413" width="3.5703125" style="34" customWidth="1"/>
    <col min="6414" max="6414" width="4.5703125" style="34" customWidth="1"/>
    <col min="6415" max="6415" width="1.140625" style="34" customWidth="1"/>
    <col min="6416" max="6416" width="7.85546875" style="34" customWidth="1"/>
    <col min="6417" max="6417" width="0" style="34" hidden="1" customWidth="1"/>
    <col min="6418" max="6418" width="5.7109375" style="34" customWidth="1"/>
    <col min="6419" max="6419" width="3.42578125" style="34" customWidth="1"/>
    <col min="6420" max="6653" width="9.140625" style="34"/>
    <col min="6654" max="6654" width="3.28515625" style="34" customWidth="1"/>
    <col min="6655" max="6655" width="8.5703125" style="34" customWidth="1"/>
    <col min="6656" max="6656" width="13.42578125" style="34" customWidth="1"/>
    <col min="6657" max="6657" width="10.140625" style="34" customWidth="1"/>
    <col min="6658" max="6658" width="4" style="34" customWidth="1"/>
    <col min="6659" max="6659" width="10.140625" style="34" customWidth="1"/>
    <col min="6660" max="6660" width="12.28515625" style="34" customWidth="1"/>
    <col min="6661" max="6661" width="8.42578125" style="34" customWidth="1"/>
    <col min="6662" max="6662" width="13.7109375" style="34" customWidth="1"/>
    <col min="6663" max="6663" width="11.42578125" style="34" customWidth="1"/>
    <col min="6664" max="6664" width="2.140625" style="34" customWidth="1"/>
    <col min="6665" max="6666" width="13.7109375" style="34" customWidth="1"/>
    <col min="6667" max="6667" width="4.7109375" style="34" customWidth="1"/>
    <col min="6668" max="6668" width="5.28515625" style="34" customWidth="1"/>
    <col min="6669" max="6669" width="3.5703125" style="34" customWidth="1"/>
    <col min="6670" max="6670" width="4.5703125" style="34" customWidth="1"/>
    <col min="6671" max="6671" width="1.140625" style="34" customWidth="1"/>
    <col min="6672" max="6672" width="7.85546875" style="34" customWidth="1"/>
    <col min="6673" max="6673" width="0" style="34" hidden="1" customWidth="1"/>
    <col min="6674" max="6674" width="5.7109375" style="34" customWidth="1"/>
    <col min="6675" max="6675" width="3.42578125" style="34" customWidth="1"/>
    <col min="6676" max="6909" width="9.140625" style="34"/>
    <col min="6910" max="6910" width="3.28515625" style="34" customWidth="1"/>
    <col min="6911" max="6911" width="8.5703125" style="34" customWidth="1"/>
    <col min="6912" max="6912" width="13.42578125" style="34" customWidth="1"/>
    <col min="6913" max="6913" width="10.140625" style="34" customWidth="1"/>
    <col min="6914" max="6914" width="4" style="34" customWidth="1"/>
    <col min="6915" max="6915" width="10.140625" style="34" customWidth="1"/>
    <col min="6916" max="6916" width="12.28515625" style="34" customWidth="1"/>
    <col min="6917" max="6917" width="8.42578125" style="34" customWidth="1"/>
    <col min="6918" max="6918" width="13.7109375" style="34" customWidth="1"/>
    <col min="6919" max="6919" width="11.42578125" style="34" customWidth="1"/>
    <col min="6920" max="6920" width="2.140625" style="34" customWidth="1"/>
    <col min="6921" max="6922" width="13.7109375" style="34" customWidth="1"/>
    <col min="6923" max="6923" width="4.7109375" style="34" customWidth="1"/>
    <col min="6924" max="6924" width="5.28515625" style="34" customWidth="1"/>
    <col min="6925" max="6925" width="3.5703125" style="34" customWidth="1"/>
    <col min="6926" max="6926" width="4.5703125" style="34" customWidth="1"/>
    <col min="6927" max="6927" width="1.140625" style="34" customWidth="1"/>
    <col min="6928" max="6928" width="7.85546875" style="34" customWidth="1"/>
    <col min="6929" max="6929" width="0" style="34" hidden="1" customWidth="1"/>
    <col min="6930" max="6930" width="5.7109375" style="34" customWidth="1"/>
    <col min="6931" max="6931" width="3.42578125" style="34" customWidth="1"/>
    <col min="6932" max="7165" width="9.140625" style="34"/>
    <col min="7166" max="7166" width="3.28515625" style="34" customWidth="1"/>
    <col min="7167" max="7167" width="8.5703125" style="34" customWidth="1"/>
    <col min="7168" max="7168" width="13.42578125" style="34" customWidth="1"/>
    <col min="7169" max="7169" width="10.140625" style="34" customWidth="1"/>
    <col min="7170" max="7170" width="4" style="34" customWidth="1"/>
    <col min="7171" max="7171" width="10.140625" style="34" customWidth="1"/>
    <col min="7172" max="7172" width="12.28515625" style="34" customWidth="1"/>
    <col min="7173" max="7173" width="8.42578125" style="34" customWidth="1"/>
    <col min="7174" max="7174" width="13.7109375" style="34" customWidth="1"/>
    <col min="7175" max="7175" width="11.42578125" style="34" customWidth="1"/>
    <col min="7176" max="7176" width="2.140625" style="34" customWidth="1"/>
    <col min="7177" max="7178" width="13.7109375" style="34" customWidth="1"/>
    <col min="7179" max="7179" width="4.7109375" style="34" customWidth="1"/>
    <col min="7180" max="7180" width="5.28515625" style="34" customWidth="1"/>
    <col min="7181" max="7181" width="3.5703125" style="34" customWidth="1"/>
    <col min="7182" max="7182" width="4.5703125" style="34" customWidth="1"/>
    <col min="7183" max="7183" width="1.140625" style="34" customWidth="1"/>
    <col min="7184" max="7184" width="7.85546875" style="34" customWidth="1"/>
    <col min="7185" max="7185" width="0" style="34" hidden="1" customWidth="1"/>
    <col min="7186" max="7186" width="5.7109375" style="34" customWidth="1"/>
    <col min="7187" max="7187" width="3.42578125" style="34" customWidth="1"/>
    <col min="7188" max="7421" width="9.140625" style="34"/>
    <col min="7422" max="7422" width="3.28515625" style="34" customWidth="1"/>
    <col min="7423" max="7423" width="8.5703125" style="34" customWidth="1"/>
    <col min="7424" max="7424" width="13.42578125" style="34" customWidth="1"/>
    <col min="7425" max="7425" width="10.140625" style="34" customWidth="1"/>
    <col min="7426" max="7426" width="4" style="34" customWidth="1"/>
    <col min="7427" max="7427" width="10.140625" style="34" customWidth="1"/>
    <col min="7428" max="7428" width="12.28515625" style="34" customWidth="1"/>
    <col min="7429" max="7429" width="8.42578125" style="34" customWidth="1"/>
    <col min="7430" max="7430" width="13.7109375" style="34" customWidth="1"/>
    <col min="7431" max="7431" width="11.42578125" style="34" customWidth="1"/>
    <col min="7432" max="7432" width="2.140625" style="34" customWidth="1"/>
    <col min="7433" max="7434" width="13.7109375" style="34" customWidth="1"/>
    <col min="7435" max="7435" width="4.7109375" style="34" customWidth="1"/>
    <col min="7436" max="7436" width="5.28515625" style="34" customWidth="1"/>
    <col min="7437" max="7437" width="3.5703125" style="34" customWidth="1"/>
    <col min="7438" max="7438" width="4.5703125" style="34" customWidth="1"/>
    <col min="7439" max="7439" width="1.140625" style="34" customWidth="1"/>
    <col min="7440" max="7440" width="7.85546875" style="34" customWidth="1"/>
    <col min="7441" max="7441" width="0" style="34" hidden="1" customWidth="1"/>
    <col min="7442" max="7442" width="5.7109375" style="34" customWidth="1"/>
    <col min="7443" max="7443" width="3.42578125" style="34" customWidth="1"/>
    <col min="7444" max="7677" width="9.140625" style="34"/>
    <col min="7678" max="7678" width="3.28515625" style="34" customWidth="1"/>
    <col min="7679" max="7679" width="8.5703125" style="34" customWidth="1"/>
    <col min="7680" max="7680" width="13.42578125" style="34" customWidth="1"/>
    <col min="7681" max="7681" width="10.140625" style="34" customWidth="1"/>
    <col min="7682" max="7682" width="4" style="34" customWidth="1"/>
    <col min="7683" max="7683" width="10.140625" style="34" customWidth="1"/>
    <col min="7684" max="7684" width="12.28515625" style="34" customWidth="1"/>
    <col min="7685" max="7685" width="8.42578125" style="34" customWidth="1"/>
    <col min="7686" max="7686" width="13.7109375" style="34" customWidth="1"/>
    <col min="7687" max="7687" width="11.42578125" style="34" customWidth="1"/>
    <col min="7688" max="7688" width="2.140625" style="34" customWidth="1"/>
    <col min="7689" max="7690" width="13.7109375" style="34" customWidth="1"/>
    <col min="7691" max="7691" width="4.7109375" style="34" customWidth="1"/>
    <col min="7692" max="7692" width="5.28515625" style="34" customWidth="1"/>
    <col min="7693" max="7693" width="3.5703125" style="34" customWidth="1"/>
    <col min="7694" max="7694" width="4.5703125" style="34" customWidth="1"/>
    <col min="7695" max="7695" width="1.140625" style="34" customWidth="1"/>
    <col min="7696" max="7696" width="7.85546875" style="34" customWidth="1"/>
    <col min="7697" max="7697" width="0" style="34" hidden="1" customWidth="1"/>
    <col min="7698" max="7698" width="5.7109375" style="34" customWidth="1"/>
    <col min="7699" max="7699" width="3.42578125" style="34" customWidth="1"/>
    <col min="7700" max="7933" width="9.140625" style="34"/>
    <col min="7934" max="7934" width="3.28515625" style="34" customWidth="1"/>
    <col min="7935" max="7935" width="8.5703125" style="34" customWidth="1"/>
    <col min="7936" max="7936" width="13.42578125" style="34" customWidth="1"/>
    <col min="7937" max="7937" width="10.140625" style="34" customWidth="1"/>
    <col min="7938" max="7938" width="4" style="34" customWidth="1"/>
    <col min="7939" max="7939" width="10.140625" style="34" customWidth="1"/>
    <col min="7940" max="7940" width="12.28515625" style="34" customWidth="1"/>
    <col min="7941" max="7941" width="8.42578125" style="34" customWidth="1"/>
    <col min="7942" max="7942" width="13.7109375" style="34" customWidth="1"/>
    <col min="7943" max="7943" width="11.42578125" style="34" customWidth="1"/>
    <col min="7944" max="7944" width="2.140625" style="34" customWidth="1"/>
    <col min="7945" max="7946" width="13.7109375" style="34" customWidth="1"/>
    <col min="7947" max="7947" width="4.7109375" style="34" customWidth="1"/>
    <col min="7948" max="7948" width="5.28515625" style="34" customWidth="1"/>
    <col min="7949" max="7949" width="3.5703125" style="34" customWidth="1"/>
    <col min="7950" max="7950" width="4.5703125" style="34" customWidth="1"/>
    <col min="7951" max="7951" width="1.140625" style="34" customWidth="1"/>
    <col min="7952" max="7952" width="7.85546875" style="34" customWidth="1"/>
    <col min="7953" max="7953" width="0" style="34" hidden="1" customWidth="1"/>
    <col min="7954" max="7954" width="5.7109375" style="34" customWidth="1"/>
    <col min="7955" max="7955" width="3.42578125" style="34" customWidth="1"/>
    <col min="7956" max="8189" width="9.140625" style="34"/>
    <col min="8190" max="8190" width="3.28515625" style="34" customWidth="1"/>
    <col min="8191" max="8191" width="8.5703125" style="34" customWidth="1"/>
    <col min="8192" max="8192" width="13.42578125" style="34" customWidth="1"/>
    <col min="8193" max="8193" width="10.140625" style="34" customWidth="1"/>
    <col min="8194" max="8194" width="4" style="34" customWidth="1"/>
    <col min="8195" max="8195" width="10.140625" style="34" customWidth="1"/>
    <col min="8196" max="8196" width="12.28515625" style="34" customWidth="1"/>
    <col min="8197" max="8197" width="8.42578125" style="34" customWidth="1"/>
    <col min="8198" max="8198" width="13.7109375" style="34" customWidth="1"/>
    <col min="8199" max="8199" width="11.42578125" style="34" customWidth="1"/>
    <col min="8200" max="8200" width="2.140625" style="34" customWidth="1"/>
    <col min="8201" max="8202" width="13.7109375" style="34" customWidth="1"/>
    <col min="8203" max="8203" width="4.7109375" style="34" customWidth="1"/>
    <col min="8204" max="8204" width="5.28515625" style="34" customWidth="1"/>
    <col min="8205" max="8205" width="3.5703125" style="34" customWidth="1"/>
    <col min="8206" max="8206" width="4.5703125" style="34" customWidth="1"/>
    <col min="8207" max="8207" width="1.140625" style="34" customWidth="1"/>
    <col min="8208" max="8208" width="7.85546875" style="34" customWidth="1"/>
    <col min="8209" max="8209" width="0" style="34" hidden="1" customWidth="1"/>
    <col min="8210" max="8210" width="5.7109375" style="34" customWidth="1"/>
    <col min="8211" max="8211" width="3.42578125" style="34" customWidth="1"/>
    <col min="8212" max="8445" width="9.140625" style="34"/>
    <col min="8446" max="8446" width="3.28515625" style="34" customWidth="1"/>
    <col min="8447" max="8447" width="8.5703125" style="34" customWidth="1"/>
    <col min="8448" max="8448" width="13.42578125" style="34" customWidth="1"/>
    <col min="8449" max="8449" width="10.140625" style="34" customWidth="1"/>
    <col min="8450" max="8450" width="4" style="34" customWidth="1"/>
    <col min="8451" max="8451" width="10.140625" style="34" customWidth="1"/>
    <col min="8452" max="8452" width="12.28515625" style="34" customWidth="1"/>
    <col min="8453" max="8453" width="8.42578125" style="34" customWidth="1"/>
    <col min="8454" max="8454" width="13.7109375" style="34" customWidth="1"/>
    <col min="8455" max="8455" width="11.42578125" style="34" customWidth="1"/>
    <col min="8456" max="8456" width="2.140625" style="34" customWidth="1"/>
    <col min="8457" max="8458" width="13.7109375" style="34" customWidth="1"/>
    <col min="8459" max="8459" width="4.7109375" style="34" customWidth="1"/>
    <col min="8460" max="8460" width="5.28515625" style="34" customWidth="1"/>
    <col min="8461" max="8461" width="3.5703125" style="34" customWidth="1"/>
    <col min="8462" max="8462" width="4.5703125" style="34" customWidth="1"/>
    <col min="8463" max="8463" width="1.140625" style="34" customWidth="1"/>
    <col min="8464" max="8464" width="7.85546875" style="34" customWidth="1"/>
    <col min="8465" max="8465" width="0" style="34" hidden="1" customWidth="1"/>
    <col min="8466" max="8466" width="5.7109375" style="34" customWidth="1"/>
    <col min="8467" max="8467" width="3.42578125" style="34" customWidth="1"/>
    <col min="8468" max="8701" width="9.140625" style="34"/>
    <col min="8702" max="8702" width="3.28515625" style="34" customWidth="1"/>
    <col min="8703" max="8703" width="8.5703125" style="34" customWidth="1"/>
    <col min="8704" max="8704" width="13.42578125" style="34" customWidth="1"/>
    <col min="8705" max="8705" width="10.140625" style="34" customWidth="1"/>
    <col min="8706" max="8706" width="4" style="34" customWidth="1"/>
    <col min="8707" max="8707" width="10.140625" style="34" customWidth="1"/>
    <col min="8708" max="8708" width="12.28515625" style="34" customWidth="1"/>
    <col min="8709" max="8709" width="8.42578125" style="34" customWidth="1"/>
    <col min="8710" max="8710" width="13.7109375" style="34" customWidth="1"/>
    <col min="8711" max="8711" width="11.42578125" style="34" customWidth="1"/>
    <col min="8712" max="8712" width="2.140625" style="34" customWidth="1"/>
    <col min="8713" max="8714" width="13.7109375" style="34" customWidth="1"/>
    <col min="8715" max="8715" width="4.7109375" style="34" customWidth="1"/>
    <col min="8716" max="8716" width="5.28515625" style="34" customWidth="1"/>
    <col min="8717" max="8717" width="3.5703125" style="34" customWidth="1"/>
    <col min="8718" max="8718" width="4.5703125" style="34" customWidth="1"/>
    <col min="8719" max="8719" width="1.140625" style="34" customWidth="1"/>
    <col min="8720" max="8720" width="7.85546875" style="34" customWidth="1"/>
    <col min="8721" max="8721" width="0" style="34" hidden="1" customWidth="1"/>
    <col min="8722" max="8722" width="5.7109375" style="34" customWidth="1"/>
    <col min="8723" max="8723" width="3.42578125" style="34" customWidth="1"/>
    <col min="8724" max="8957" width="9.140625" style="34"/>
    <col min="8958" max="8958" width="3.28515625" style="34" customWidth="1"/>
    <col min="8959" max="8959" width="8.5703125" style="34" customWidth="1"/>
    <col min="8960" max="8960" width="13.42578125" style="34" customWidth="1"/>
    <col min="8961" max="8961" width="10.140625" style="34" customWidth="1"/>
    <col min="8962" max="8962" width="4" style="34" customWidth="1"/>
    <col min="8963" max="8963" width="10.140625" style="34" customWidth="1"/>
    <col min="8964" max="8964" width="12.28515625" style="34" customWidth="1"/>
    <col min="8965" max="8965" width="8.42578125" style="34" customWidth="1"/>
    <col min="8966" max="8966" width="13.7109375" style="34" customWidth="1"/>
    <col min="8967" max="8967" width="11.42578125" style="34" customWidth="1"/>
    <col min="8968" max="8968" width="2.140625" style="34" customWidth="1"/>
    <col min="8969" max="8970" width="13.7109375" style="34" customWidth="1"/>
    <col min="8971" max="8971" width="4.7109375" style="34" customWidth="1"/>
    <col min="8972" max="8972" width="5.28515625" style="34" customWidth="1"/>
    <col min="8973" max="8973" width="3.5703125" style="34" customWidth="1"/>
    <col min="8974" max="8974" width="4.5703125" style="34" customWidth="1"/>
    <col min="8975" max="8975" width="1.140625" style="34" customWidth="1"/>
    <col min="8976" max="8976" width="7.85546875" style="34" customWidth="1"/>
    <col min="8977" max="8977" width="0" style="34" hidden="1" customWidth="1"/>
    <col min="8978" max="8978" width="5.7109375" style="34" customWidth="1"/>
    <col min="8979" max="8979" width="3.42578125" style="34" customWidth="1"/>
    <col min="8980" max="9213" width="9.140625" style="34"/>
    <col min="9214" max="9214" width="3.28515625" style="34" customWidth="1"/>
    <col min="9215" max="9215" width="8.5703125" style="34" customWidth="1"/>
    <col min="9216" max="9216" width="13.42578125" style="34" customWidth="1"/>
    <col min="9217" max="9217" width="10.140625" style="34" customWidth="1"/>
    <col min="9218" max="9218" width="4" style="34" customWidth="1"/>
    <col min="9219" max="9219" width="10.140625" style="34" customWidth="1"/>
    <col min="9220" max="9220" width="12.28515625" style="34" customWidth="1"/>
    <col min="9221" max="9221" width="8.42578125" style="34" customWidth="1"/>
    <col min="9222" max="9222" width="13.7109375" style="34" customWidth="1"/>
    <col min="9223" max="9223" width="11.42578125" style="34" customWidth="1"/>
    <col min="9224" max="9224" width="2.140625" style="34" customWidth="1"/>
    <col min="9225" max="9226" width="13.7109375" style="34" customWidth="1"/>
    <col min="9227" max="9227" width="4.7109375" style="34" customWidth="1"/>
    <col min="9228" max="9228" width="5.28515625" style="34" customWidth="1"/>
    <col min="9229" max="9229" width="3.5703125" style="34" customWidth="1"/>
    <col min="9230" max="9230" width="4.5703125" style="34" customWidth="1"/>
    <col min="9231" max="9231" width="1.140625" style="34" customWidth="1"/>
    <col min="9232" max="9232" width="7.85546875" style="34" customWidth="1"/>
    <col min="9233" max="9233" width="0" style="34" hidden="1" customWidth="1"/>
    <col min="9234" max="9234" width="5.7109375" style="34" customWidth="1"/>
    <col min="9235" max="9235" width="3.42578125" style="34" customWidth="1"/>
    <col min="9236" max="9469" width="9.140625" style="34"/>
    <col min="9470" max="9470" width="3.28515625" style="34" customWidth="1"/>
    <col min="9471" max="9471" width="8.5703125" style="34" customWidth="1"/>
    <col min="9472" max="9472" width="13.42578125" style="34" customWidth="1"/>
    <col min="9473" max="9473" width="10.140625" style="34" customWidth="1"/>
    <col min="9474" max="9474" width="4" style="34" customWidth="1"/>
    <col min="9475" max="9475" width="10.140625" style="34" customWidth="1"/>
    <col min="9476" max="9476" width="12.28515625" style="34" customWidth="1"/>
    <col min="9477" max="9477" width="8.42578125" style="34" customWidth="1"/>
    <col min="9478" max="9478" width="13.7109375" style="34" customWidth="1"/>
    <col min="9479" max="9479" width="11.42578125" style="34" customWidth="1"/>
    <col min="9480" max="9480" width="2.140625" style="34" customWidth="1"/>
    <col min="9481" max="9482" width="13.7109375" style="34" customWidth="1"/>
    <col min="9483" max="9483" width="4.7109375" style="34" customWidth="1"/>
    <col min="9484" max="9484" width="5.28515625" style="34" customWidth="1"/>
    <col min="9485" max="9485" width="3.5703125" style="34" customWidth="1"/>
    <col min="9486" max="9486" width="4.5703125" style="34" customWidth="1"/>
    <col min="9487" max="9487" width="1.140625" style="34" customWidth="1"/>
    <col min="9488" max="9488" width="7.85546875" style="34" customWidth="1"/>
    <col min="9489" max="9489" width="0" style="34" hidden="1" customWidth="1"/>
    <col min="9490" max="9490" width="5.7109375" style="34" customWidth="1"/>
    <col min="9491" max="9491" width="3.42578125" style="34" customWidth="1"/>
    <col min="9492" max="9725" width="9.140625" style="34"/>
    <col min="9726" max="9726" width="3.28515625" style="34" customWidth="1"/>
    <col min="9727" max="9727" width="8.5703125" style="34" customWidth="1"/>
    <col min="9728" max="9728" width="13.42578125" style="34" customWidth="1"/>
    <col min="9729" max="9729" width="10.140625" style="34" customWidth="1"/>
    <col min="9730" max="9730" width="4" style="34" customWidth="1"/>
    <col min="9731" max="9731" width="10.140625" style="34" customWidth="1"/>
    <col min="9732" max="9732" width="12.28515625" style="34" customWidth="1"/>
    <col min="9733" max="9733" width="8.42578125" style="34" customWidth="1"/>
    <col min="9734" max="9734" width="13.7109375" style="34" customWidth="1"/>
    <col min="9735" max="9735" width="11.42578125" style="34" customWidth="1"/>
    <col min="9736" max="9736" width="2.140625" style="34" customWidth="1"/>
    <col min="9737" max="9738" width="13.7109375" style="34" customWidth="1"/>
    <col min="9739" max="9739" width="4.7109375" style="34" customWidth="1"/>
    <col min="9740" max="9740" width="5.28515625" style="34" customWidth="1"/>
    <col min="9741" max="9741" width="3.5703125" style="34" customWidth="1"/>
    <col min="9742" max="9742" width="4.5703125" style="34" customWidth="1"/>
    <col min="9743" max="9743" width="1.140625" style="34" customWidth="1"/>
    <col min="9744" max="9744" width="7.85546875" style="34" customWidth="1"/>
    <col min="9745" max="9745" width="0" style="34" hidden="1" customWidth="1"/>
    <col min="9746" max="9746" width="5.7109375" style="34" customWidth="1"/>
    <col min="9747" max="9747" width="3.42578125" style="34" customWidth="1"/>
    <col min="9748" max="9981" width="9.140625" style="34"/>
    <col min="9982" max="9982" width="3.28515625" style="34" customWidth="1"/>
    <col min="9983" max="9983" width="8.5703125" style="34" customWidth="1"/>
    <col min="9984" max="9984" width="13.42578125" style="34" customWidth="1"/>
    <col min="9985" max="9985" width="10.140625" style="34" customWidth="1"/>
    <col min="9986" max="9986" width="4" style="34" customWidth="1"/>
    <col min="9987" max="9987" width="10.140625" style="34" customWidth="1"/>
    <col min="9988" max="9988" width="12.28515625" style="34" customWidth="1"/>
    <col min="9989" max="9989" width="8.42578125" style="34" customWidth="1"/>
    <col min="9990" max="9990" width="13.7109375" style="34" customWidth="1"/>
    <col min="9991" max="9991" width="11.42578125" style="34" customWidth="1"/>
    <col min="9992" max="9992" width="2.140625" style="34" customWidth="1"/>
    <col min="9993" max="9994" width="13.7109375" style="34" customWidth="1"/>
    <col min="9995" max="9995" width="4.7109375" style="34" customWidth="1"/>
    <col min="9996" max="9996" width="5.28515625" style="34" customWidth="1"/>
    <col min="9997" max="9997" width="3.5703125" style="34" customWidth="1"/>
    <col min="9998" max="9998" width="4.5703125" style="34" customWidth="1"/>
    <col min="9999" max="9999" width="1.140625" style="34" customWidth="1"/>
    <col min="10000" max="10000" width="7.85546875" style="34" customWidth="1"/>
    <col min="10001" max="10001" width="0" style="34" hidden="1" customWidth="1"/>
    <col min="10002" max="10002" width="5.7109375" style="34" customWidth="1"/>
    <col min="10003" max="10003" width="3.42578125" style="34" customWidth="1"/>
    <col min="10004" max="10237" width="9.140625" style="34"/>
    <col min="10238" max="10238" width="3.28515625" style="34" customWidth="1"/>
    <col min="10239" max="10239" width="8.5703125" style="34" customWidth="1"/>
    <col min="10240" max="10240" width="13.42578125" style="34" customWidth="1"/>
    <col min="10241" max="10241" width="10.140625" style="34" customWidth="1"/>
    <col min="10242" max="10242" width="4" style="34" customWidth="1"/>
    <col min="10243" max="10243" width="10.140625" style="34" customWidth="1"/>
    <col min="10244" max="10244" width="12.28515625" style="34" customWidth="1"/>
    <col min="10245" max="10245" width="8.42578125" style="34" customWidth="1"/>
    <col min="10246" max="10246" width="13.7109375" style="34" customWidth="1"/>
    <col min="10247" max="10247" width="11.42578125" style="34" customWidth="1"/>
    <col min="10248" max="10248" width="2.140625" style="34" customWidth="1"/>
    <col min="10249" max="10250" width="13.7109375" style="34" customWidth="1"/>
    <col min="10251" max="10251" width="4.7109375" style="34" customWidth="1"/>
    <col min="10252" max="10252" width="5.28515625" style="34" customWidth="1"/>
    <col min="10253" max="10253" width="3.5703125" style="34" customWidth="1"/>
    <col min="10254" max="10254" width="4.5703125" style="34" customWidth="1"/>
    <col min="10255" max="10255" width="1.140625" style="34" customWidth="1"/>
    <col min="10256" max="10256" width="7.85546875" style="34" customWidth="1"/>
    <col min="10257" max="10257" width="0" style="34" hidden="1" customWidth="1"/>
    <col min="10258" max="10258" width="5.7109375" style="34" customWidth="1"/>
    <col min="10259" max="10259" width="3.42578125" style="34" customWidth="1"/>
    <col min="10260" max="10493" width="9.140625" style="34"/>
    <col min="10494" max="10494" width="3.28515625" style="34" customWidth="1"/>
    <col min="10495" max="10495" width="8.5703125" style="34" customWidth="1"/>
    <col min="10496" max="10496" width="13.42578125" style="34" customWidth="1"/>
    <col min="10497" max="10497" width="10.140625" style="34" customWidth="1"/>
    <col min="10498" max="10498" width="4" style="34" customWidth="1"/>
    <col min="10499" max="10499" width="10.140625" style="34" customWidth="1"/>
    <col min="10500" max="10500" width="12.28515625" style="34" customWidth="1"/>
    <col min="10501" max="10501" width="8.42578125" style="34" customWidth="1"/>
    <col min="10502" max="10502" width="13.7109375" style="34" customWidth="1"/>
    <col min="10503" max="10503" width="11.42578125" style="34" customWidth="1"/>
    <col min="10504" max="10504" width="2.140625" style="34" customWidth="1"/>
    <col min="10505" max="10506" width="13.7109375" style="34" customWidth="1"/>
    <col min="10507" max="10507" width="4.7109375" style="34" customWidth="1"/>
    <col min="10508" max="10508" width="5.28515625" style="34" customWidth="1"/>
    <col min="10509" max="10509" width="3.5703125" style="34" customWidth="1"/>
    <col min="10510" max="10510" width="4.5703125" style="34" customWidth="1"/>
    <col min="10511" max="10511" width="1.140625" style="34" customWidth="1"/>
    <col min="10512" max="10512" width="7.85546875" style="34" customWidth="1"/>
    <col min="10513" max="10513" width="0" style="34" hidden="1" customWidth="1"/>
    <col min="10514" max="10514" width="5.7109375" style="34" customWidth="1"/>
    <col min="10515" max="10515" width="3.42578125" style="34" customWidth="1"/>
    <col min="10516" max="10749" width="9.140625" style="34"/>
    <col min="10750" max="10750" width="3.28515625" style="34" customWidth="1"/>
    <col min="10751" max="10751" width="8.5703125" style="34" customWidth="1"/>
    <col min="10752" max="10752" width="13.42578125" style="34" customWidth="1"/>
    <col min="10753" max="10753" width="10.140625" style="34" customWidth="1"/>
    <col min="10754" max="10754" width="4" style="34" customWidth="1"/>
    <col min="10755" max="10755" width="10.140625" style="34" customWidth="1"/>
    <col min="10756" max="10756" width="12.28515625" style="34" customWidth="1"/>
    <col min="10757" max="10757" width="8.42578125" style="34" customWidth="1"/>
    <col min="10758" max="10758" width="13.7109375" style="34" customWidth="1"/>
    <col min="10759" max="10759" width="11.42578125" style="34" customWidth="1"/>
    <col min="10760" max="10760" width="2.140625" style="34" customWidth="1"/>
    <col min="10761" max="10762" width="13.7109375" style="34" customWidth="1"/>
    <col min="10763" max="10763" width="4.7109375" style="34" customWidth="1"/>
    <col min="10764" max="10764" width="5.28515625" style="34" customWidth="1"/>
    <col min="10765" max="10765" width="3.5703125" style="34" customWidth="1"/>
    <col min="10766" max="10766" width="4.5703125" style="34" customWidth="1"/>
    <col min="10767" max="10767" width="1.140625" style="34" customWidth="1"/>
    <col min="10768" max="10768" width="7.85546875" style="34" customWidth="1"/>
    <col min="10769" max="10769" width="0" style="34" hidden="1" customWidth="1"/>
    <col min="10770" max="10770" width="5.7109375" style="34" customWidth="1"/>
    <col min="10771" max="10771" width="3.42578125" style="34" customWidth="1"/>
    <col min="10772" max="11005" width="9.140625" style="34"/>
    <col min="11006" max="11006" width="3.28515625" style="34" customWidth="1"/>
    <col min="11007" max="11007" width="8.5703125" style="34" customWidth="1"/>
    <col min="11008" max="11008" width="13.42578125" style="34" customWidth="1"/>
    <col min="11009" max="11009" width="10.140625" style="34" customWidth="1"/>
    <col min="11010" max="11010" width="4" style="34" customWidth="1"/>
    <col min="11011" max="11011" width="10.140625" style="34" customWidth="1"/>
    <col min="11012" max="11012" width="12.28515625" style="34" customWidth="1"/>
    <col min="11013" max="11013" width="8.42578125" style="34" customWidth="1"/>
    <col min="11014" max="11014" width="13.7109375" style="34" customWidth="1"/>
    <col min="11015" max="11015" width="11.42578125" style="34" customWidth="1"/>
    <col min="11016" max="11016" width="2.140625" style="34" customWidth="1"/>
    <col min="11017" max="11018" width="13.7109375" style="34" customWidth="1"/>
    <col min="11019" max="11019" width="4.7109375" style="34" customWidth="1"/>
    <col min="11020" max="11020" width="5.28515625" style="34" customWidth="1"/>
    <col min="11021" max="11021" width="3.5703125" style="34" customWidth="1"/>
    <col min="11022" max="11022" width="4.5703125" style="34" customWidth="1"/>
    <col min="11023" max="11023" width="1.140625" style="34" customWidth="1"/>
    <col min="11024" max="11024" width="7.85546875" style="34" customWidth="1"/>
    <col min="11025" max="11025" width="0" style="34" hidden="1" customWidth="1"/>
    <col min="11026" max="11026" width="5.7109375" style="34" customWidth="1"/>
    <col min="11027" max="11027" width="3.42578125" style="34" customWidth="1"/>
    <col min="11028" max="11261" width="9.140625" style="34"/>
    <col min="11262" max="11262" width="3.28515625" style="34" customWidth="1"/>
    <col min="11263" max="11263" width="8.5703125" style="34" customWidth="1"/>
    <col min="11264" max="11264" width="13.42578125" style="34" customWidth="1"/>
    <col min="11265" max="11265" width="10.140625" style="34" customWidth="1"/>
    <col min="11266" max="11266" width="4" style="34" customWidth="1"/>
    <col min="11267" max="11267" width="10.140625" style="34" customWidth="1"/>
    <col min="11268" max="11268" width="12.28515625" style="34" customWidth="1"/>
    <col min="11269" max="11269" width="8.42578125" style="34" customWidth="1"/>
    <col min="11270" max="11270" width="13.7109375" style="34" customWidth="1"/>
    <col min="11271" max="11271" width="11.42578125" style="34" customWidth="1"/>
    <col min="11272" max="11272" width="2.140625" style="34" customWidth="1"/>
    <col min="11273" max="11274" width="13.7109375" style="34" customWidth="1"/>
    <col min="11275" max="11275" width="4.7109375" style="34" customWidth="1"/>
    <col min="11276" max="11276" width="5.28515625" style="34" customWidth="1"/>
    <col min="11277" max="11277" width="3.5703125" style="34" customWidth="1"/>
    <col min="11278" max="11278" width="4.5703125" style="34" customWidth="1"/>
    <col min="11279" max="11279" width="1.140625" style="34" customWidth="1"/>
    <col min="11280" max="11280" width="7.85546875" style="34" customWidth="1"/>
    <col min="11281" max="11281" width="0" style="34" hidden="1" customWidth="1"/>
    <col min="11282" max="11282" width="5.7109375" style="34" customWidth="1"/>
    <col min="11283" max="11283" width="3.42578125" style="34" customWidth="1"/>
    <col min="11284" max="11517" width="9.140625" style="34"/>
    <col min="11518" max="11518" width="3.28515625" style="34" customWidth="1"/>
    <col min="11519" max="11519" width="8.5703125" style="34" customWidth="1"/>
    <col min="11520" max="11520" width="13.42578125" style="34" customWidth="1"/>
    <col min="11521" max="11521" width="10.140625" style="34" customWidth="1"/>
    <col min="11522" max="11522" width="4" style="34" customWidth="1"/>
    <col min="11523" max="11523" width="10.140625" style="34" customWidth="1"/>
    <col min="11524" max="11524" width="12.28515625" style="34" customWidth="1"/>
    <col min="11525" max="11525" width="8.42578125" style="34" customWidth="1"/>
    <col min="11526" max="11526" width="13.7109375" style="34" customWidth="1"/>
    <col min="11527" max="11527" width="11.42578125" style="34" customWidth="1"/>
    <col min="11528" max="11528" width="2.140625" style="34" customWidth="1"/>
    <col min="11529" max="11530" width="13.7109375" style="34" customWidth="1"/>
    <col min="11531" max="11531" width="4.7109375" style="34" customWidth="1"/>
    <col min="11532" max="11532" width="5.28515625" style="34" customWidth="1"/>
    <col min="11533" max="11533" width="3.5703125" style="34" customWidth="1"/>
    <col min="11534" max="11534" width="4.5703125" style="34" customWidth="1"/>
    <col min="11535" max="11535" width="1.140625" style="34" customWidth="1"/>
    <col min="11536" max="11536" width="7.85546875" style="34" customWidth="1"/>
    <col min="11537" max="11537" width="0" style="34" hidden="1" customWidth="1"/>
    <col min="11538" max="11538" width="5.7109375" style="34" customWidth="1"/>
    <col min="11539" max="11539" width="3.42578125" style="34" customWidth="1"/>
    <col min="11540" max="11773" width="9.140625" style="34"/>
    <col min="11774" max="11774" width="3.28515625" style="34" customWidth="1"/>
    <col min="11775" max="11775" width="8.5703125" style="34" customWidth="1"/>
    <col min="11776" max="11776" width="13.42578125" style="34" customWidth="1"/>
    <col min="11777" max="11777" width="10.140625" style="34" customWidth="1"/>
    <col min="11778" max="11778" width="4" style="34" customWidth="1"/>
    <col min="11779" max="11779" width="10.140625" style="34" customWidth="1"/>
    <col min="11780" max="11780" width="12.28515625" style="34" customWidth="1"/>
    <col min="11781" max="11781" width="8.42578125" style="34" customWidth="1"/>
    <col min="11782" max="11782" width="13.7109375" style="34" customWidth="1"/>
    <col min="11783" max="11783" width="11.42578125" style="34" customWidth="1"/>
    <col min="11784" max="11784" width="2.140625" style="34" customWidth="1"/>
    <col min="11785" max="11786" width="13.7109375" style="34" customWidth="1"/>
    <col min="11787" max="11787" width="4.7109375" style="34" customWidth="1"/>
    <col min="11788" max="11788" width="5.28515625" style="34" customWidth="1"/>
    <col min="11789" max="11789" width="3.5703125" style="34" customWidth="1"/>
    <col min="11790" max="11790" width="4.5703125" style="34" customWidth="1"/>
    <col min="11791" max="11791" width="1.140625" style="34" customWidth="1"/>
    <col min="11792" max="11792" width="7.85546875" style="34" customWidth="1"/>
    <col min="11793" max="11793" width="0" style="34" hidden="1" customWidth="1"/>
    <col min="11794" max="11794" width="5.7109375" style="34" customWidth="1"/>
    <col min="11795" max="11795" width="3.42578125" style="34" customWidth="1"/>
    <col min="11796" max="12029" width="9.140625" style="34"/>
    <col min="12030" max="12030" width="3.28515625" style="34" customWidth="1"/>
    <col min="12031" max="12031" width="8.5703125" style="34" customWidth="1"/>
    <col min="12032" max="12032" width="13.42578125" style="34" customWidth="1"/>
    <col min="12033" max="12033" width="10.140625" style="34" customWidth="1"/>
    <col min="12034" max="12034" width="4" style="34" customWidth="1"/>
    <col min="12035" max="12035" width="10.140625" style="34" customWidth="1"/>
    <col min="12036" max="12036" width="12.28515625" style="34" customWidth="1"/>
    <col min="12037" max="12037" width="8.42578125" style="34" customWidth="1"/>
    <col min="12038" max="12038" width="13.7109375" style="34" customWidth="1"/>
    <col min="12039" max="12039" width="11.42578125" style="34" customWidth="1"/>
    <col min="12040" max="12040" width="2.140625" style="34" customWidth="1"/>
    <col min="12041" max="12042" width="13.7109375" style="34" customWidth="1"/>
    <col min="12043" max="12043" width="4.7109375" style="34" customWidth="1"/>
    <col min="12044" max="12044" width="5.28515625" style="34" customWidth="1"/>
    <col min="12045" max="12045" width="3.5703125" style="34" customWidth="1"/>
    <col min="12046" max="12046" width="4.5703125" style="34" customWidth="1"/>
    <col min="12047" max="12047" width="1.140625" style="34" customWidth="1"/>
    <col min="12048" max="12048" width="7.85546875" style="34" customWidth="1"/>
    <col min="12049" max="12049" width="0" style="34" hidden="1" customWidth="1"/>
    <col min="12050" max="12050" width="5.7109375" style="34" customWidth="1"/>
    <col min="12051" max="12051" width="3.42578125" style="34" customWidth="1"/>
    <col min="12052" max="12285" width="9.140625" style="34"/>
    <col min="12286" max="12286" width="3.28515625" style="34" customWidth="1"/>
    <col min="12287" max="12287" width="8.5703125" style="34" customWidth="1"/>
    <col min="12288" max="12288" width="13.42578125" style="34" customWidth="1"/>
    <col min="12289" max="12289" width="10.140625" style="34" customWidth="1"/>
    <col min="12290" max="12290" width="4" style="34" customWidth="1"/>
    <col min="12291" max="12291" width="10.140625" style="34" customWidth="1"/>
    <col min="12292" max="12292" width="12.28515625" style="34" customWidth="1"/>
    <col min="12293" max="12293" width="8.42578125" style="34" customWidth="1"/>
    <col min="12294" max="12294" width="13.7109375" style="34" customWidth="1"/>
    <col min="12295" max="12295" width="11.42578125" style="34" customWidth="1"/>
    <col min="12296" max="12296" width="2.140625" style="34" customWidth="1"/>
    <col min="12297" max="12298" width="13.7109375" style="34" customWidth="1"/>
    <col min="12299" max="12299" width="4.7109375" style="34" customWidth="1"/>
    <col min="12300" max="12300" width="5.28515625" style="34" customWidth="1"/>
    <col min="12301" max="12301" width="3.5703125" style="34" customWidth="1"/>
    <col min="12302" max="12302" width="4.5703125" style="34" customWidth="1"/>
    <col min="12303" max="12303" width="1.140625" style="34" customWidth="1"/>
    <col min="12304" max="12304" width="7.85546875" style="34" customWidth="1"/>
    <col min="12305" max="12305" width="0" style="34" hidden="1" customWidth="1"/>
    <col min="12306" max="12306" width="5.7109375" style="34" customWidth="1"/>
    <col min="12307" max="12307" width="3.42578125" style="34" customWidth="1"/>
    <col min="12308" max="12541" width="9.140625" style="34"/>
    <col min="12542" max="12542" width="3.28515625" style="34" customWidth="1"/>
    <col min="12543" max="12543" width="8.5703125" style="34" customWidth="1"/>
    <col min="12544" max="12544" width="13.42578125" style="34" customWidth="1"/>
    <col min="12545" max="12545" width="10.140625" style="34" customWidth="1"/>
    <col min="12546" max="12546" width="4" style="34" customWidth="1"/>
    <col min="12547" max="12547" width="10.140625" style="34" customWidth="1"/>
    <col min="12548" max="12548" width="12.28515625" style="34" customWidth="1"/>
    <col min="12549" max="12549" width="8.42578125" style="34" customWidth="1"/>
    <col min="12550" max="12550" width="13.7109375" style="34" customWidth="1"/>
    <col min="12551" max="12551" width="11.42578125" style="34" customWidth="1"/>
    <col min="12552" max="12552" width="2.140625" style="34" customWidth="1"/>
    <col min="12553" max="12554" width="13.7109375" style="34" customWidth="1"/>
    <col min="12555" max="12555" width="4.7109375" style="34" customWidth="1"/>
    <col min="12556" max="12556" width="5.28515625" style="34" customWidth="1"/>
    <col min="12557" max="12557" width="3.5703125" style="34" customWidth="1"/>
    <col min="12558" max="12558" width="4.5703125" style="34" customWidth="1"/>
    <col min="12559" max="12559" width="1.140625" style="34" customWidth="1"/>
    <col min="12560" max="12560" width="7.85546875" style="34" customWidth="1"/>
    <col min="12561" max="12561" width="0" style="34" hidden="1" customWidth="1"/>
    <col min="12562" max="12562" width="5.7109375" style="34" customWidth="1"/>
    <col min="12563" max="12563" width="3.42578125" style="34" customWidth="1"/>
    <col min="12564" max="12797" width="9.140625" style="34"/>
    <col min="12798" max="12798" width="3.28515625" style="34" customWidth="1"/>
    <col min="12799" max="12799" width="8.5703125" style="34" customWidth="1"/>
    <col min="12800" max="12800" width="13.42578125" style="34" customWidth="1"/>
    <col min="12801" max="12801" width="10.140625" style="34" customWidth="1"/>
    <col min="12802" max="12802" width="4" style="34" customWidth="1"/>
    <col min="12803" max="12803" width="10.140625" style="34" customWidth="1"/>
    <col min="12804" max="12804" width="12.28515625" style="34" customWidth="1"/>
    <col min="12805" max="12805" width="8.42578125" style="34" customWidth="1"/>
    <col min="12806" max="12806" width="13.7109375" style="34" customWidth="1"/>
    <col min="12807" max="12807" width="11.42578125" style="34" customWidth="1"/>
    <col min="12808" max="12808" width="2.140625" style="34" customWidth="1"/>
    <col min="12809" max="12810" width="13.7109375" style="34" customWidth="1"/>
    <col min="12811" max="12811" width="4.7109375" style="34" customWidth="1"/>
    <col min="12812" max="12812" width="5.28515625" style="34" customWidth="1"/>
    <col min="12813" max="12813" width="3.5703125" style="34" customWidth="1"/>
    <col min="12814" max="12814" width="4.5703125" style="34" customWidth="1"/>
    <col min="12815" max="12815" width="1.140625" style="34" customWidth="1"/>
    <col min="12816" max="12816" width="7.85546875" style="34" customWidth="1"/>
    <col min="12817" max="12817" width="0" style="34" hidden="1" customWidth="1"/>
    <col min="12818" max="12818" width="5.7109375" style="34" customWidth="1"/>
    <col min="12819" max="12819" width="3.42578125" style="34" customWidth="1"/>
    <col min="12820" max="13053" width="9.140625" style="34"/>
    <col min="13054" max="13054" width="3.28515625" style="34" customWidth="1"/>
    <col min="13055" max="13055" width="8.5703125" style="34" customWidth="1"/>
    <col min="13056" max="13056" width="13.42578125" style="34" customWidth="1"/>
    <col min="13057" max="13057" width="10.140625" style="34" customWidth="1"/>
    <col min="13058" max="13058" width="4" style="34" customWidth="1"/>
    <col min="13059" max="13059" width="10.140625" style="34" customWidth="1"/>
    <col min="13060" max="13060" width="12.28515625" style="34" customWidth="1"/>
    <col min="13061" max="13061" width="8.42578125" style="34" customWidth="1"/>
    <col min="13062" max="13062" width="13.7109375" style="34" customWidth="1"/>
    <col min="13063" max="13063" width="11.42578125" style="34" customWidth="1"/>
    <col min="13064" max="13064" width="2.140625" style="34" customWidth="1"/>
    <col min="13065" max="13066" width="13.7109375" style="34" customWidth="1"/>
    <col min="13067" max="13067" width="4.7109375" style="34" customWidth="1"/>
    <col min="13068" max="13068" width="5.28515625" style="34" customWidth="1"/>
    <col min="13069" max="13069" width="3.5703125" style="34" customWidth="1"/>
    <col min="13070" max="13070" width="4.5703125" style="34" customWidth="1"/>
    <col min="13071" max="13071" width="1.140625" style="34" customWidth="1"/>
    <col min="13072" max="13072" width="7.85546875" style="34" customWidth="1"/>
    <col min="13073" max="13073" width="0" style="34" hidden="1" customWidth="1"/>
    <col min="13074" max="13074" width="5.7109375" style="34" customWidth="1"/>
    <col min="13075" max="13075" width="3.42578125" style="34" customWidth="1"/>
    <col min="13076" max="13309" width="9.140625" style="34"/>
    <col min="13310" max="13310" width="3.28515625" style="34" customWidth="1"/>
    <col min="13311" max="13311" width="8.5703125" style="34" customWidth="1"/>
    <col min="13312" max="13312" width="13.42578125" style="34" customWidth="1"/>
    <col min="13313" max="13313" width="10.140625" style="34" customWidth="1"/>
    <col min="13314" max="13314" width="4" style="34" customWidth="1"/>
    <col min="13315" max="13315" width="10.140625" style="34" customWidth="1"/>
    <col min="13316" max="13316" width="12.28515625" style="34" customWidth="1"/>
    <col min="13317" max="13317" width="8.42578125" style="34" customWidth="1"/>
    <col min="13318" max="13318" width="13.7109375" style="34" customWidth="1"/>
    <col min="13319" max="13319" width="11.42578125" style="34" customWidth="1"/>
    <col min="13320" max="13320" width="2.140625" style="34" customWidth="1"/>
    <col min="13321" max="13322" width="13.7109375" style="34" customWidth="1"/>
    <col min="13323" max="13323" width="4.7109375" style="34" customWidth="1"/>
    <col min="13324" max="13324" width="5.28515625" style="34" customWidth="1"/>
    <col min="13325" max="13325" width="3.5703125" style="34" customWidth="1"/>
    <col min="13326" max="13326" width="4.5703125" style="34" customWidth="1"/>
    <col min="13327" max="13327" width="1.140625" style="34" customWidth="1"/>
    <col min="13328" max="13328" width="7.85546875" style="34" customWidth="1"/>
    <col min="13329" max="13329" width="0" style="34" hidden="1" customWidth="1"/>
    <col min="13330" max="13330" width="5.7109375" style="34" customWidth="1"/>
    <col min="13331" max="13331" width="3.42578125" style="34" customWidth="1"/>
    <col min="13332" max="13565" width="9.140625" style="34"/>
    <col min="13566" max="13566" width="3.28515625" style="34" customWidth="1"/>
    <col min="13567" max="13567" width="8.5703125" style="34" customWidth="1"/>
    <col min="13568" max="13568" width="13.42578125" style="34" customWidth="1"/>
    <col min="13569" max="13569" width="10.140625" style="34" customWidth="1"/>
    <col min="13570" max="13570" width="4" style="34" customWidth="1"/>
    <col min="13571" max="13571" width="10.140625" style="34" customWidth="1"/>
    <col min="13572" max="13572" width="12.28515625" style="34" customWidth="1"/>
    <col min="13573" max="13573" width="8.42578125" style="34" customWidth="1"/>
    <col min="13574" max="13574" width="13.7109375" style="34" customWidth="1"/>
    <col min="13575" max="13575" width="11.42578125" style="34" customWidth="1"/>
    <col min="13576" max="13576" width="2.140625" style="34" customWidth="1"/>
    <col min="13577" max="13578" width="13.7109375" style="34" customWidth="1"/>
    <col min="13579" max="13579" width="4.7109375" style="34" customWidth="1"/>
    <col min="13580" max="13580" width="5.28515625" style="34" customWidth="1"/>
    <col min="13581" max="13581" width="3.5703125" style="34" customWidth="1"/>
    <col min="13582" max="13582" width="4.5703125" style="34" customWidth="1"/>
    <col min="13583" max="13583" width="1.140625" style="34" customWidth="1"/>
    <col min="13584" max="13584" width="7.85546875" style="34" customWidth="1"/>
    <col min="13585" max="13585" width="0" style="34" hidden="1" customWidth="1"/>
    <col min="13586" max="13586" width="5.7109375" style="34" customWidth="1"/>
    <col min="13587" max="13587" width="3.42578125" style="34" customWidth="1"/>
    <col min="13588" max="13821" width="9.140625" style="34"/>
    <col min="13822" max="13822" width="3.28515625" style="34" customWidth="1"/>
    <col min="13823" max="13823" width="8.5703125" style="34" customWidth="1"/>
    <col min="13824" max="13824" width="13.42578125" style="34" customWidth="1"/>
    <col min="13825" max="13825" width="10.140625" style="34" customWidth="1"/>
    <col min="13826" max="13826" width="4" style="34" customWidth="1"/>
    <col min="13827" max="13827" width="10.140625" style="34" customWidth="1"/>
    <col min="13828" max="13828" width="12.28515625" style="34" customWidth="1"/>
    <col min="13829" max="13829" width="8.42578125" style="34" customWidth="1"/>
    <col min="13830" max="13830" width="13.7109375" style="34" customWidth="1"/>
    <col min="13831" max="13831" width="11.42578125" style="34" customWidth="1"/>
    <col min="13832" max="13832" width="2.140625" style="34" customWidth="1"/>
    <col min="13833" max="13834" width="13.7109375" style="34" customWidth="1"/>
    <col min="13835" max="13835" width="4.7109375" style="34" customWidth="1"/>
    <col min="13836" max="13836" width="5.28515625" style="34" customWidth="1"/>
    <col min="13837" max="13837" width="3.5703125" style="34" customWidth="1"/>
    <col min="13838" max="13838" width="4.5703125" style="34" customWidth="1"/>
    <col min="13839" max="13839" width="1.140625" style="34" customWidth="1"/>
    <col min="13840" max="13840" width="7.85546875" style="34" customWidth="1"/>
    <col min="13841" max="13841" width="0" style="34" hidden="1" customWidth="1"/>
    <col min="13842" max="13842" width="5.7109375" style="34" customWidth="1"/>
    <col min="13843" max="13843" width="3.42578125" style="34" customWidth="1"/>
    <col min="13844" max="14077" width="9.140625" style="34"/>
    <col min="14078" max="14078" width="3.28515625" style="34" customWidth="1"/>
    <col min="14079" max="14079" width="8.5703125" style="34" customWidth="1"/>
    <col min="14080" max="14080" width="13.42578125" style="34" customWidth="1"/>
    <col min="14081" max="14081" width="10.140625" style="34" customWidth="1"/>
    <col min="14082" max="14082" width="4" style="34" customWidth="1"/>
    <col min="14083" max="14083" width="10.140625" style="34" customWidth="1"/>
    <col min="14084" max="14084" width="12.28515625" style="34" customWidth="1"/>
    <col min="14085" max="14085" width="8.42578125" style="34" customWidth="1"/>
    <col min="14086" max="14086" width="13.7109375" style="34" customWidth="1"/>
    <col min="14087" max="14087" width="11.42578125" style="34" customWidth="1"/>
    <col min="14088" max="14088" width="2.140625" style="34" customWidth="1"/>
    <col min="14089" max="14090" width="13.7109375" style="34" customWidth="1"/>
    <col min="14091" max="14091" width="4.7109375" style="34" customWidth="1"/>
    <col min="14092" max="14092" width="5.28515625" style="34" customWidth="1"/>
    <col min="14093" max="14093" width="3.5703125" style="34" customWidth="1"/>
    <col min="14094" max="14094" width="4.5703125" style="34" customWidth="1"/>
    <col min="14095" max="14095" width="1.140625" style="34" customWidth="1"/>
    <col min="14096" max="14096" width="7.85546875" style="34" customWidth="1"/>
    <col min="14097" max="14097" width="0" style="34" hidden="1" customWidth="1"/>
    <col min="14098" max="14098" width="5.7109375" style="34" customWidth="1"/>
    <col min="14099" max="14099" width="3.42578125" style="34" customWidth="1"/>
    <col min="14100" max="14333" width="9.140625" style="34"/>
    <col min="14334" max="14334" width="3.28515625" style="34" customWidth="1"/>
    <col min="14335" max="14335" width="8.5703125" style="34" customWidth="1"/>
    <col min="14336" max="14336" width="13.42578125" style="34" customWidth="1"/>
    <col min="14337" max="14337" width="10.140625" style="34" customWidth="1"/>
    <col min="14338" max="14338" width="4" style="34" customWidth="1"/>
    <col min="14339" max="14339" width="10.140625" style="34" customWidth="1"/>
    <col min="14340" max="14340" width="12.28515625" style="34" customWidth="1"/>
    <col min="14341" max="14341" width="8.42578125" style="34" customWidth="1"/>
    <col min="14342" max="14342" width="13.7109375" style="34" customWidth="1"/>
    <col min="14343" max="14343" width="11.42578125" style="34" customWidth="1"/>
    <col min="14344" max="14344" width="2.140625" style="34" customWidth="1"/>
    <col min="14345" max="14346" width="13.7109375" style="34" customWidth="1"/>
    <col min="14347" max="14347" width="4.7109375" style="34" customWidth="1"/>
    <col min="14348" max="14348" width="5.28515625" style="34" customWidth="1"/>
    <col min="14349" max="14349" width="3.5703125" style="34" customWidth="1"/>
    <col min="14350" max="14350" width="4.5703125" style="34" customWidth="1"/>
    <col min="14351" max="14351" width="1.140625" style="34" customWidth="1"/>
    <col min="14352" max="14352" width="7.85546875" style="34" customWidth="1"/>
    <col min="14353" max="14353" width="0" style="34" hidden="1" customWidth="1"/>
    <col min="14354" max="14354" width="5.7109375" style="34" customWidth="1"/>
    <col min="14355" max="14355" width="3.42578125" style="34" customWidth="1"/>
    <col min="14356" max="14589" width="9.140625" style="34"/>
    <col min="14590" max="14590" width="3.28515625" style="34" customWidth="1"/>
    <col min="14591" max="14591" width="8.5703125" style="34" customWidth="1"/>
    <col min="14592" max="14592" width="13.42578125" style="34" customWidth="1"/>
    <col min="14593" max="14593" width="10.140625" style="34" customWidth="1"/>
    <col min="14594" max="14594" width="4" style="34" customWidth="1"/>
    <col min="14595" max="14595" width="10.140625" style="34" customWidth="1"/>
    <col min="14596" max="14596" width="12.28515625" style="34" customWidth="1"/>
    <col min="14597" max="14597" width="8.42578125" style="34" customWidth="1"/>
    <col min="14598" max="14598" width="13.7109375" style="34" customWidth="1"/>
    <col min="14599" max="14599" width="11.42578125" style="34" customWidth="1"/>
    <col min="14600" max="14600" width="2.140625" style="34" customWidth="1"/>
    <col min="14601" max="14602" width="13.7109375" style="34" customWidth="1"/>
    <col min="14603" max="14603" width="4.7109375" style="34" customWidth="1"/>
    <col min="14604" max="14604" width="5.28515625" style="34" customWidth="1"/>
    <col min="14605" max="14605" width="3.5703125" style="34" customWidth="1"/>
    <col min="14606" max="14606" width="4.5703125" style="34" customWidth="1"/>
    <col min="14607" max="14607" width="1.140625" style="34" customWidth="1"/>
    <col min="14608" max="14608" width="7.85546875" style="34" customWidth="1"/>
    <col min="14609" max="14609" width="0" style="34" hidden="1" customWidth="1"/>
    <col min="14610" max="14610" width="5.7109375" style="34" customWidth="1"/>
    <col min="14611" max="14611" width="3.42578125" style="34" customWidth="1"/>
    <col min="14612" max="14845" width="9.140625" style="34"/>
    <col min="14846" max="14846" width="3.28515625" style="34" customWidth="1"/>
    <col min="14847" max="14847" width="8.5703125" style="34" customWidth="1"/>
    <col min="14848" max="14848" width="13.42578125" style="34" customWidth="1"/>
    <col min="14849" max="14849" width="10.140625" style="34" customWidth="1"/>
    <col min="14850" max="14850" width="4" style="34" customWidth="1"/>
    <col min="14851" max="14851" width="10.140625" style="34" customWidth="1"/>
    <col min="14852" max="14852" width="12.28515625" style="34" customWidth="1"/>
    <col min="14853" max="14853" width="8.42578125" style="34" customWidth="1"/>
    <col min="14854" max="14854" width="13.7109375" style="34" customWidth="1"/>
    <col min="14855" max="14855" width="11.42578125" style="34" customWidth="1"/>
    <col min="14856" max="14856" width="2.140625" style="34" customWidth="1"/>
    <col min="14857" max="14858" width="13.7109375" style="34" customWidth="1"/>
    <col min="14859" max="14859" width="4.7109375" style="34" customWidth="1"/>
    <col min="14860" max="14860" width="5.28515625" style="34" customWidth="1"/>
    <col min="14861" max="14861" width="3.5703125" style="34" customWidth="1"/>
    <col min="14862" max="14862" width="4.5703125" style="34" customWidth="1"/>
    <col min="14863" max="14863" width="1.140625" style="34" customWidth="1"/>
    <col min="14864" max="14864" width="7.85546875" style="34" customWidth="1"/>
    <col min="14865" max="14865" width="0" style="34" hidden="1" customWidth="1"/>
    <col min="14866" max="14866" width="5.7109375" style="34" customWidth="1"/>
    <col min="14867" max="14867" width="3.42578125" style="34" customWidth="1"/>
    <col min="14868" max="15101" width="9.140625" style="34"/>
    <col min="15102" max="15102" width="3.28515625" style="34" customWidth="1"/>
    <col min="15103" max="15103" width="8.5703125" style="34" customWidth="1"/>
    <col min="15104" max="15104" width="13.42578125" style="34" customWidth="1"/>
    <col min="15105" max="15105" width="10.140625" style="34" customWidth="1"/>
    <col min="15106" max="15106" width="4" style="34" customWidth="1"/>
    <col min="15107" max="15107" width="10.140625" style="34" customWidth="1"/>
    <col min="15108" max="15108" width="12.28515625" style="34" customWidth="1"/>
    <col min="15109" max="15109" width="8.42578125" style="34" customWidth="1"/>
    <col min="15110" max="15110" width="13.7109375" style="34" customWidth="1"/>
    <col min="15111" max="15111" width="11.42578125" style="34" customWidth="1"/>
    <col min="15112" max="15112" width="2.140625" style="34" customWidth="1"/>
    <col min="15113" max="15114" width="13.7109375" style="34" customWidth="1"/>
    <col min="15115" max="15115" width="4.7109375" style="34" customWidth="1"/>
    <col min="15116" max="15116" width="5.28515625" style="34" customWidth="1"/>
    <col min="15117" max="15117" width="3.5703125" style="34" customWidth="1"/>
    <col min="15118" max="15118" width="4.5703125" style="34" customWidth="1"/>
    <col min="15119" max="15119" width="1.140625" style="34" customWidth="1"/>
    <col min="15120" max="15120" width="7.85546875" style="34" customWidth="1"/>
    <col min="15121" max="15121" width="0" style="34" hidden="1" customWidth="1"/>
    <col min="15122" max="15122" width="5.7109375" style="34" customWidth="1"/>
    <col min="15123" max="15123" width="3.42578125" style="34" customWidth="1"/>
    <col min="15124" max="15357" width="9.140625" style="34"/>
    <col min="15358" max="15358" width="3.28515625" style="34" customWidth="1"/>
    <col min="15359" max="15359" width="8.5703125" style="34" customWidth="1"/>
    <col min="15360" max="15360" width="13.42578125" style="34" customWidth="1"/>
    <col min="15361" max="15361" width="10.140625" style="34" customWidth="1"/>
    <col min="15362" max="15362" width="4" style="34" customWidth="1"/>
    <col min="15363" max="15363" width="10.140625" style="34" customWidth="1"/>
    <col min="15364" max="15364" width="12.28515625" style="34" customWidth="1"/>
    <col min="15365" max="15365" width="8.42578125" style="34" customWidth="1"/>
    <col min="15366" max="15366" width="13.7109375" style="34" customWidth="1"/>
    <col min="15367" max="15367" width="11.42578125" style="34" customWidth="1"/>
    <col min="15368" max="15368" width="2.140625" style="34" customWidth="1"/>
    <col min="15369" max="15370" width="13.7109375" style="34" customWidth="1"/>
    <col min="15371" max="15371" width="4.7109375" style="34" customWidth="1"/>
    <col min="15372" max="15372" width="5.28515625" style="34" customWidth="1"/>
    <col min="15373" max="15373" width="3.5703125" style="34" customWidth="1"/>
    <col min="15374" max="15374" width="4.5703125" style="34" customWidth="1"/>
    <col min="15375" max="15375" width="1.140625" style="34" customWidth="1"/>
    <col min="15376" max="15376" width="7.85546875" style="34" customWidth="1"/>
    <col min="15377" max="15377" width="0" style="34" hidden="1" customWidth="1"/>
    <col min="15378" max="15378" width="5.7109375" style="34" customWidth="1"/>
    <col min="15379" max="15379" width="3.42578125" style="34" customWidth="1"/>
    <col min="15380" max="15613" width="9.140625" style="34"/>
    <col min="15614" max="15614" width="3.28515625" style="34" customWidth="1"/>
    <col min="15615" max="15615" width="8.5703125" style="34" customWidth="1"/>
    <col min="15616" max="15616" width="13.42578125" style="34" customWidth="1"/>
    <col min="15617" max="15617" width="10.140625" style="34" customWidth="1"/>
    <col min="15618" max="15618" width="4" style="34" customWidth="1"/>
    <col min="15619" max="15619" width="10.140625" style="34" customWidth="1"/>
    <col min="15620" max="15620" width="12.28515625" style="34" customWidth="1"/>
    <col min="15621" max="15621" width="8.42578125" style="34" customWidth="1"/>
    <col min="15622" max="15622" width="13.7109375" style="34" customWidth="1"/>
    <col min="15623" max="15623" width="11.42578125" style="34" customWidth="1"/>
    <col min="15624" max="15624" width="2.140625" style="34" customWidth="1"/>
    <col min="15625" max="15626" width="13.7109375" style="34" customWidth="1"/>
    <col min="15627" max="15627" width="4.7109375" style="34" customWidth="1"/>
    <col min="15628" max="15628" width="5.28515625" style="34" customWidth="1"/>
    <col min="15629" max="15629" width="3.5703125" style="34" customWidth="1"/>
    <col min="15630" max="15630" width="4.5703125" style="34" customWidth="1"/>
    <col min="15631" max="15631" width="1.140625" style="34" customWidth="1"/>
    <col min="15632" max="15632" width="7.85546875" style="34" customWidth="1"/>
    <col min="15633" max="15633" width="0" style="34" hidden="1" customWidth="1"/>
    <col min="15634" max="15634" width="5.7109375" style="34" customWidth="1"/>
    <col min="15635" max="15635" width="3.42578125" style="34" customWidth="1"/>
    <col min="15636" max="15869" width="9.140625" style="34"/>
    <col min="15870" max="15870" width="3.28515625" style="34" customWidth="1"/>
    <col min="15871" max="15871" width="8.5703125" style="34" customWidth="1"/>
    <col min="15872" max="15872" width="13.42578125" style="34" customWidth="1"/>
    <col min="15873" max="15873" width="10.140625" style="34" customWidth="1"/>
    <col min="15874" max="15874" width="4" style="34" customWidth="1"/>
    <col min="15875" max="15875" width="10.140625" style="34" customWidth="1"/>
    <col min="15876" max="15876" width="12.28515625" style="34" customWidth="1"/>
    <col min="15877" max="15877" width="8.42578125" style="34" customWidth="1"/>
    <col min="15878" max="15878" width="13.7109375" style="34" customWidth="1"/>
    <col min="15879" max="15879" width="11.42578125" style="34" customWidth="1"/>
    <col min="15880" max="15880" width="2.140625" style="34" customWidth="1"/>
    <col min="15881" max="15882" width="13.7109375" style="34" customWidth="1"/>
    <col min="15883" max="15883" width="4.7109375" style="34" customWidth="1"/>
    <col min="15884" max="15884" width="5.28515625" style="34" customWidth="1"/>
    <col min="15885" max="15885" width="3.5703125" style="34" customWidth="1"/>
    <col min="15886" max="15886" width="4.5703125" style="34" customWidth="1"/>
    <col min="15887" max="15887" width="1.140625" style="34" customWidth="1"/>
    <col min="15888" max="15888" width="7.85546875" style="34" customWidth="1"/>
    <col min="15889" max="15889" width="0" style="34" hidden="1" customWidth="1"/>
    <col min="15890" max="15890" width="5.7109375" style="34" customWidth="1"/>
    <col min="15891" max="15891" width="3.42578125" style="34" customWidth="1"/>
    <col min="15892" max="16125" width="9.140625" style="34"/>
    <col min="16126" max="16126" width="3.28515625" style="34" customWidth="1"/>
    <col min="16127" max="16127" width="8.5703125" style="34" customWidth="1"/>
    <col min="16128" max="16128" width="13.42578125" style="34" customWidth="1"/>
    <col min="16129" max="16129" width="10.140625" style="34" customWidth="1"/>
    <col min="16130" max="16130" width="4" style="34" customWidth="1"/>
    <col min="16131" max="16131" width="10.140625" style="34" customWidth="1"/>
    <col min="16132" max="16132" width="12.28515625" style="34" customWidth="1"/>
    <col min="16133" max="16133" width="8.42578125" style="34" customWidth="1"/>
    <col min="16134" max="16134" width="13.7109375" style="34" customWidth="1"/>
    <col min="16135" max="16135" width="11.42578125" style="34" customWidth="1"/>
    <col min="16136" max="16136" width="2.140625" style="34" customWidth="1"/>
    <col min="16137" max="16138" width="13.7109375" style="34" customWidth="1"/>
    <col min="16139" max="16139" width="4.7109375" style="34" customWidth="1"/>
    <col min="16140" max="16140" width="5.28515625" style="34" customWidth="1"/>
    <col min="16141" max="16141" width="3.5703125" style="34" customWidth="1"/>
    <col min="16142" max="16142" width="4.5703125" style="34" customWidth="1"/>
    <col min="16143" max="16143" width="1.140625" style="34" customWidth="1"/>
    <col min="16144" max="16144" width="7.85546875" style="34" customWidth="1"/>
    <col min="16145" max="16145" width="0" style="34" hidden="1" customWidth="1"/>
    <col min="16146" max="16146" width="5.7109375" style="34" customWidth="1"/>
    <col min="16147" max="16147" width="3.42578125" style="34" customWidth="1"/>
    <col min="16148" max="16384" width="9.140625" style="34"/>
  </cols>
  <sheetData>
    <row r="1" spans="1:18" ht="4.5" customHeight="1" x14ac:dyDescent="0.2"/>
    <row r="2" spans="1:18" customFormat="1" ht="42" customHeight="1" x14ac:dyDescent="0.25">
      <c r="A2" s="102" t="s">
        <v>128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customFormat="1" ht="15.75" customHeight="1" x14ac:dyDescent="0.25">
      <c r="A3" s="102" t="s">
        <v>10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customFormat="1" ht="18" customHeight="1" x14ac:dyDescent="0.25">
      <c r="A4" s="7"/>
      <c r="B4" s="7"/>
      <c r="C4" s="7"/>
      <c r="D4" s="7"/>
      <c r="E4" s="4"/>
      <c r="F4" s="4"/>
    </row>
    <row r="5" spans="1:18" customFormat="1" ht="18" customHeight="1" x14ac:dyDescent="0.25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8" customFormat="1" ht="18" customHeight="1" x14ac:dyDescent="0.25">
      <c r="A6" s="7"/>
      <c r="B6" s="7"/>
      <c r="C6" s="7"/>
      <c r="D6" s="7"/>
      <c r="E6" s="4"/>
      <c r="F6" s="4"/>
    </row>
    <row r="7" spans="1:18" customFormat="1" ht="15.75" customHeight="1" x14ac:dyDescent="0.25">
      <c r="A7" s="102" t="s">
        <v>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8" ht="24" customHeight="1" x14ac:dyDescent="0.2"/>
    <row r="9" spans="1:18" x14ac:dyDescent="0.2">
      <c r="B9" s="36"/>
      <c r="H9" s="37"/>
      <c r="I9" s="37"/>
      <c r="J9" s="37"/>
      <c r="K9" s="141"/>
      <c r="L9" s="142"/>
      <c r="M9" s="142"/>
      <c r="N9" s="141"/>
      <c r="O9" s="142"/>
      <c r="P9" s="142"/>
    </row>
    <row r="10" spans="1:18" x14ac:dyDescent="0.2">
      <c r="B10" s="47" t="s">
        <v>11</v>
      </c>
      <c r="C10" s="137" t="s">
        <v>17</v>
      </c>
      <c r="D10" s="138"/>
      <c r="E10" s="138"/>
      <c r="F10" s="138"/>
      <c r="G10" s="138"/>
      <c r="H10" s="60" t="s">
        <v>118</v>
      </c>
      <c r="I10" s="48" t="s">
        <v>119</v>
      </c>
      <c r="J10" s="48" t="s">
        <v>123</v>
      </c>
      <c r="K10" s="139" t="s">
        <v>124</v>
      </c>
      <c r="L10" s="138"/>
      <c r="M10" s="138"/>
      <c r="N10" s="139" t="s">
        <v>125</v>
      </c>
      <c r="O10" s="138"/>
      <c r="P10" s="138"/>
    </row>
    <row r="11" spans="1:18" x14ac:dyDescent="0.2">
      <c r="B11" s="45"/>
      <c r="C11" s="135" t="s">
        <v>54</v>
      </c>
      <c r="D11" s="136"/>
      <c r="E11" s="136"/>
      <c r="F11" s="136"/>
      <c r="G11" s="136"/>
      <c r="H11" s="62">
        <f t="shared" ref="H11:J12" si="0">H12</f>
        <v>2545724.2999999998</v>
      </c>
      <c r="I11" s="43">
        <f>I12</f>
        <v>3524700</v>
      </c>
      <c r="J11" s="44">
        <f t="shared" si="0"/>
        <v>5493100</v>
      </c>
      <c r="K11" s="146">
        <f>K12</f>
        <v>4114000</v>
      </c>
      <c r="L11" s="147"/>
      <c r="M11" s="148"/>
      <c r="N11" s="146">
        <f>N12</f>
        <v>3794350</v>
      </c>
      <c r="O11" s="147"/>
      <c r="P11" s="148"/>
    </row>
    <row r="12" spans="1:18" x14ac:dyDescent="0.2">
      <c r="B12" s="39" t="s">
        <v>92</v>
      </c>
      <c r="C12" s="133" t="s">
        <v>93</v>
      </c>
      <c r="D12" s="134"/>
      <c r="E12" s="134"/>
      <c r="F12" s="134"/>
      <c r="G12" s="134"/>
      <c r="H12" s="63">
        <f t="shared" si="0"/>
        <v>2545724.2999999998</v>
      </c>
      <c r="I12" s="41">
        <f>I13</f>
        <v>3524700</v>
      </c>
      <c r="J12" s="42">
        <f t="shared" si="0"/>
        <v>5493100</v>
      </c>
      <c r="K12" s="143">
        <f>K13</f>
        <v>4114000</v>
      </c>
      <c r="L12" s="144"/>
      <c r="M12" s="145"/>
      <c r="N12" s="143">
        <f>N13</f>
        <v>3794350</v>
      </c>
      <c r="O12" s="144"/>
      <c r="P12" s="145"/>
    </row>
    <row r="13" spans="1:18" x14ac:dyDescent="0.2">
      <c r="B13" s="39" t="s">
        <v>94</v>
      </c>
      <c r="C13" s="133" t="s">
        <v>95</v>
      </c>
      <c r="D13" s="134"/>
      <c r="E13" s="134"/>
      <c r="F13" s="134"/>
      <c r="G13" s="134"/>
      <c r="H13" s="63">
        <v>2545724.2999999998</v>
      </c>
      <c r="I13" s="41">
        <v>3524700</v>
      </c>
      <c r="J13" s="42">
        <v>5493100</v>
      </c>
      <c r="K13" s="143">
        <v>4114000</v>
      </c>
      <c r="L13" s="144"/>
      <c r="M13" s="145"/>
      <c r="N13" s="143">
        <v>3794350</v>
      </c>
      <c r="O13" s="144"/>
      <c r="P13" s="145"/>
    </row>
    <row r="14" spans="1:18" ht="12.75" hidden="1" customHeight="1" x14ac:dyDescent="0.2">
      <c r="J14" s="35"/>
      <c r="K14" s="35"/>
      <c r="L14" s="35"/>
      <c r="M14" s="35"/>
      <c r="N14" s="35"/>
      <c r="O14" s="35"/>
      <c r="P14" s="35"/>
    </row>
    <row r="15" spans="1:18" ht="9.75" customHeight="1" x14ac:dyDescent="0.2"/>
  </sheetData>
  <mergeCells count="18">
    <mergeCell ref="C13:G13"/>
    <mergeCell ref="K13:M13"/>
    <mergeCell ref="N13:P13"/>
    <mergeCell ref="C11:G11"/>
    <mergeCell ref="K11:M11"/>
    <mergeCell ref="N11:P11"/>
    <mergeCell ref="C12:G12"/>
    <mergeCell ref="K12:M12"/>
    <mergeCell ref="N12:P12"/>
    <mergeCell ref="K10:M10"/>
    <mergeCell ref="N10:P10"/>
    <mergeCell ref="A2:R2"/>
    <mergeCell ref="A3:R3"/>
    <mergeCell ref="A5:P5"/>
    <mergeCell ref="A7:P7"/>
    <mergeCell ref="K9:M9"/>
    <mergeCell ref="N9:P9"/>
    <mergeCell ref="C10:G10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  <ignoredErrors>
    <ignoredError sqref="H11:H12 J11:J12 I11:I12 O11:P11 O12:P12 L11:M11 L12:M12 K11 K13:P13 K12 N12 N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opLeftCell="E1" workbookViewId="0">
      <pane ySplit="5" topLeftCell="A6" activePane="bottomLeft" state="frozenSplit"/>
      <selection pane="bottomLeft" activeCell="Q22" sqref="Q22"/>
    </sheetView>
  </sheetViews>
  <sheetFormatPr defaultRowHeight="12.75" x14ac:dyDescent="0.2"/>
  <cols>
    <col min="1" max="1" width="3.28515625" style="34" customWidth="1"/>
    <col min="2" max="2" width="13.42578125" style="34" customWidth="1"/>
    <col min="3" max="3" width="32" style="34" customWidth="1"/>
    <col min="4" max="4" width="13.7109375" style="34" customWidth="1"/>
    <col min="5" max="5" width="13.7109375" style="90" customWidth="1"/>
    <col min="6" max="6" width="13.7109375" style="34" customWidth="1"/>
    <col min="7" max="7" width="14.7109375" style="34" customWidth="1"/>
    <col min="8" max="9" width="19.140625" style="34" customWidth="1"/>
    <col min="10" max="10" width="12.28515625" style="34" customWidth="1"/>
    <col min="11" max="11" width="8.140625" style="34" customWidth="1"/>
    <col min="12" max="13" width="12.28515625" style="34" bestFit="1" customWidth="1"/>
    <col min="14" max="14" width="13.85546875" style="34" customWidth="1"/>
    <col min="15" max="15" width="10.7109375" style="34" bestFit="1" customWidth="1"/>
    <col min="16" max="16" width="12.28515625" style="34" bestFit="1" customWidth="1"/>
    <col min="17" max="245" width="9.140625" style="34"/>
    <col min="246" max="246" width="3.28515625" style="34" customWidth="1"/>
    <col min="247" max="247" width="8.5703125" style="34" customWidth="1"/>
    <col min="248" max="248" width="13.42578125" style="34" customWidth="1"/>
    <col min="249" max="249" width="10.140625" style="34" customWidth="1"/>
    <col min="250" max="250" width="4" style="34" customWidth="1"/>
    <col min="251" max="251" width="10.140625" style="34" customWidth="1"/>
    <col min="252" max="252" width="12.28515625" style="34" customWidth="1"/>
    <col min="253" max="253" width="8.42578125" style="34" customWidth="1"/>
    <col min="254" max="254" width="13.7109375" style="34" customWidth="1"/>
    <col min="255" max="255" width="11.42578125" style="34" customWidth="1"/>
    <col min="256" max="256" width="2.140625" style="34" customWidth="1"/>
    <col min="257" max="258" width="13.7109375" style="34" customWidth="1"/>
    <col min="259" max="259" width="4.7109375" style="34" customWidth="1"/>
    <col min="260" max="260" width="5.28515625" style="34" customWidth="1"/>
    <col min="261" max="261" width="3.5703125" style="34" customWidth="1"/>
    <col min="262" max="262" width="4.5703125" style="34" customWidth="1"/>
    <col min="263" max="263" width="1.140625" style="34" customWidth="1"/>
    <col min="264" max="264" width="7.85546875" style="34" customWidth="1"/>
    <col min="265" max="265" width="0" style="34" hidden="1" customWidth="1"/>
    <col min="266" max="266" width="5.7109375" style="34" customWidth="1"/>
    <col min="267" max="267" width="3.42578125" style="34" customWidth="1"/>
    <col min="268" max="501" width="9.140625" style="34"/>
    <col min="502" max="502" width="3.28515625" style="34" customWidth="1"/>
    <col min="503" max="503" width="8.5703125" style="34" customWidth="1"/>
    <col min="504" max="504" width="13.42578125" style="34" customWidth="1"/>
    <col min="505" max="505" width="10.140625" style="34" customWidth="1"/>
    <col min="506" max="506" width="4" style="34" customWidth="1"/>
    <col min="507" max="507" width="10.140625" style="34" customWidth="1"/>
    <col min="508" max="508" width="12.28515625" style="34" customWidth="1"/>
    <col min="509" max="509" width="8.42578125" style="34" customWidth="1"/>
    <col min="510" max="510" width="13.7109375" style="34" customWidth="1"/>
    <col min="511" max="511" width="11.42578125" style="34" customWidth="1"/>
    <col min="512" max="512" width="2.140625" style="34" customWidth="1"/>
    <col min="513" max="514" width="13.7109375" style="34" customWidth="1"/>
    <col min="515" max="515" width="4.7109375" style="34" customWidth="1"/>
    <col min="516" max="516" width="5.28515625" style="34" customWidth="1"/>
    <col min="517" max="517" width="3.5703125" style="34" customWidth="1"/>
    <col min="518" max="518" width="4.5703125" style="34" customWidth="1"/>
    <col min="519" max="519" width="1.140625" style="34" customWidth="1"/>
    <col min="520" max="520" width="7.85546875" style="34" customWidth="1"/>
    <col min="521" max="521" width="0" style="34" hidden="1" customWidth="1"/>
    <col min="522" max="522" width="5.7109375" style="34" customWidth="1"/>
    <col min="523" max="523" width="3.42578125" style="34" customWidth="1"/>
    <col min="524" max="757" width="9.140625" style="34"/>
    <col min="758" max="758" width="3.28515625" style="34" customWidth="1"/>
    <col min="759" max="759" width="8.5703125" style="34" customWidth="1"/>
    <col min="760" max="760" width="13.42578125" style="34" customWidth="1"/>
    <col min="761" max="761" width="10.140625" style="34" customWidth="1"/>
    <col min="762" max="762" width="4" style="34" customWidth="1"/>
    <col min="763" max="763" width="10.140625" style="34" customWidth="1"/>
    <col min="764" max="764" width="12.28515625" style="34" customWidth="1"/>
    <col min="765" max="765" width="8.42578125" style="34" customWidth="1"/>
    <col min="766" max="766" width="13.7109375" style="34" customWidth="1"/>
    <col min="767" max="767" width="11.42578125" style="34" customWidth="1"/>
    <col min="768" max="768" width="2.140625" style="34" customWidth="1"/>
    <col min="769" max="770" width="13.7109375" style="34" customWidth="1"/>
    <col min="771" max="771" width="4.7109375" style="34" customWidth="1"/>
    <col min="772" max="772" width="5.28515625" style="34" customWidth="1"/>
    <col min="773" max="773" width="3.5703125" style="34" customWidth="1"/>
    <col min="774" max="774" width="4.5703125" style="34" customWidth="1"/>
    <col min="775" max="775" width="1.140625" style="34" customWidth="1"/>
    <col min="776" max="776" width="7.85546875" style="34" customWidth="1"/>
    <col min="777" max="777" width="0" style="34" hidden="1" customWidth="1"/>
    <col min="778" max="778" width="5.7109375" style="34" customWidth="1"/>
    <col min="779" max="779" width="3.42578125" style="34" customWidth="1"/>
    <col min="780" max="1013" width="9.140625" style="34"/>
    <col min="1014" max="1014" width="3.28515625" style="34" customWidth="1"/>
    <col min="1015" max="1015" width="8.5703125" style="34" customWidth="1"/>
    <col min="1016" max="1016" width="13.42578125" style="34" customWidth="1"/>
    <col min="1017" max="1017" width="10.140625" style="34" customWidth="1"/>
    <col min="1018" max="1018" width="4" style="34" customWidth="1"/>
    <col min="1019" max="1019" width="10.140625" style="34" customWidth="1"/>
    <col min="1020" max="1020" width="12.28515625" style="34" customWidth="1"/>
    <col min="1021" max="1021" width="8.42578125" style="34" customWidth="1"/>
    <col min="1022" max="1022" width="13.7109375" style="34" customWidth="1"/>
    <col min="1023" max="1023" width="11.42578125" style="34" customWidth="1"/>
    <col min="1024" max="1024" width="2.140625" style="34" customWidth="1"/>
    <col min="1025" max="1026" width="13.7109375" style="34" customWidth="1"/>
    <col min="1027" max="1027" width="4.7109375" style="34" customWidth="1"/>
    <col min="1028" max="1028" width="5.28515625" style="34" customWidth="1"/>
    <col min="1029" max="1029" width="3.5703125" style="34" customWidth="1"/>
    <col min="1030" max="1030" width="4.5703125" style="34" customWidth="1"/>
    <col min="1031" max="1031" width="1.140625" style="34" customWidth="1"/>
    <col min="1032" max="1032" width="7.85546875" style="34" customWidth="1"/>
    <col min="1033" max="1033" width="0" style="34" hidden="1" customWidth="1"/>
    <col min="1034" max="1034" width="5.7109375" style="34" customWidth="1"/>
    <col min="1035" max="1035" width="3.42578125" style="34" customWidth="1"/>
    <col min="1036" max="1269" width="9.140625" style="34"/>
    <col min="1270" max="1270" width="3.28515625" style="34" customWidth="1"/>
    <col min="1271" max="1271" width="8.5703125" style="34" customWidth="1"/>
    <col min="1272" max="1272" width="13.42578125" style="34" customWidth="1"/>
    <col min="1273" max="1273" width="10.140625" style="34" customWidth="1"/>
    <col min="1274" max="1274" width="4" style="34" customWidth="1"/>
    <col min="1275" max="1275" width="10.140625" style="34" customWidth="1"/>
    <col min="1276" max="1276" width="12.28515625" style="34" customWidth="1"/>
    <col min="1277" max="1277" width="8.42578125" style="34" customWidth="1"/>
    <col min="1278" max="1278" width="13.7109375" style="34" customWidth="1"/>
    <col min="1279" max="1279" width="11.42578125" style="34" customWidth="1"/>
    <col min="1280" max="1280" width="2.140625" style="34" customWidth="1"/>
    <col min="1281" max="1282" width="13.7109375" style="34" customWidth="1"/>
    <col min="1283" max="1283" width="4.7109375" style="34" customWidth="1"/>
    <col min="1284" max="1284" width="5.28515625" style="34" customWidth="1"/>
    <col min="1285" max="1285" width="3.5703125" style="34" customWidth="1"/>
    <col min="1286" max="1286" width="4.5703125" style="34" customWidth="1"/>
    <col min="1287" max="1287" width="1.140625" style="34" customWidth="1"/>
    <col min="1288" max="1288" width="7.85546875" style="34" customWidth="1"/>
    <col min="1289" max="1289" width="0" style="34" hidden="1" customWidth="1"/>
    <col min="1290" max="1290" width="5.7109375" style="34" customWidth="1"/>
    <col min="1291" max="1291" width="3.42578125" style="34" customWidth="1"/>
    <col min="1292" max="1525" width="9.140625" style="34"/>
    <col min="1526" max="1526" width="3.28515625" style="34" customWidth="1"/>
    <col min="1527" max="1527" width="8.5703125" style="34" customWidth="1"/>
    <col min="1528" max="1528" width="13.42578125" style="34" customWidth="1"/>
    <col min="1529" max="1529" width="10.140625" style="34" customWidth="1"/>
    <col min="1530" max="1530" width="4" style="34" customWidth="1"/>
    <col min="1531" max="1531" width="10.140625" style="34" customWidth="1"/>
    <col min="1532" max="1532" width="12.28515625" style="34" customWidth="1"/>
    <col min="1533" max="1533" width="8.42578125" style="34" customWidth="1"/>
    <col min="1534" max="1534" width="13.7109375" style="34" customWidth="1"/>
    <col min="1535" max="1535" width="11.42578125" style="34" customWidth="1"/>
    <col min="1536" max="1536" width="2.140625" style="34" customWidth="1"/>
    <col min="1537" max="1538" width="13.7109375" style="34" customWidth="1"/>
    <col min="1539" max="1539" width="4.7109375" style="34" customWidth="1"/>
    <col min="1540" max="1540" width="5.28515625" style="34" customWidth="1"/>
    <col min="1541" max="1541" width="3.5703125" style="34" customWidth="1"/>
    <col min="1542" max="1542" width="4.5703125" style="34" customWidth="1"/>
    <col min="1543" max="1543" width="1.140625" style="34" customWidth="1"/>
    <col min="1544" max="1544" width="7.85546875" style="34" customWidth="1"/>
    <col min="1545" max="1545" width="0" style="34" hidden="1" customWidth="1"/>
    <col min="1546" max="1546" width="5.7109375" style="34" customWidth="1"/>
    <col min="1547" max="1547" width="3.42578125" style="34" customWidth="1"/>
    <col min="1548" max="1781" width="9.140625" style="34"/>
    <col min="1782" max="1782" width="3.28515625" style="34" customWidth="1"/>
    <col min="1783" max="1783" width="8.5703125" style="34" customWidth="1"/>
    <col min="1784" max="1784" width="13.42578125" style="34" customWidth="1"/>
    <col min="1785" max="1785" width="10.140625" style="34" customWidth="1"/>
    <col min="1786" max="1786" width="4" style="34" customWidth="1"/>
    <col min="1787" max="1787" width="10.140625" style="34" customWidth="1"/>
    <col min="1788" max="1788" width="12.28515625" style="34" customWidth="1"/>
    <col min="1789" max="1789" width="8.42578125" style="34" customWidth="1"/>
    <col min="1790" max="1790" width="13.7109375" style="34" customWidth="1"/>
    <col min="1791" max="1791" width="11.42578125" style="34" customWidth="1"/>
    <col min="1792" max="1792" width="2.140625" style="34" customWidth="1"/>
    <col min="1793" max="1794" width="13.7109375" style="34" customWidth="1"/>
    <col min="1795" max="1795" width="4.7109375" style="34" customWidth="1"/>
    <col min="1796" max="1796" width="5.28515625" style="34" customWidth="1"/>
    <col min="1797" max="1797" width="3.5703125" style="34" customWidth="1"/>
    <col min="1798" max="1798" width="4.5703125" style="34" customWidth="1"/>
    <col min="1799" max="1799" width="1.140625" style="34" customWidth="1"/>
    <col min="1800" max="1800" width="7.85546875" style="34" customWidth="1"/>
    <col min="1801" max="1801" width="0" style="34" hidden="1" customWidth="1"/>
    <col min="1802" max="1802" width="5.7109375" style="34" customWidth="1"/>
    <col min="1803" max="1803" width="3.42578125" style="34" customWidth="1"/>
    <col min="1804" max="2037" width="9.140625" style="34"/>
    <col min="2038" max="2038" width="3.28515625" style="34" customWidth="1"/>
    <col min="2039" max="2039" width="8.5703125" style="34" customWidth="1"/>
    <col min="2040" max="2040" width="13.42578125" style="34" customWidth="1"/>
    <col min="2041" max="2041" width="10.140625" style="34" customWidth="1"/>
    <col min="2042" max="2042" width="4" style="34" customWidth="1"/>
    <col min="2043" max="2043" width="10.140625" style="34" customWidth="1"/>
    <col min="2044" max="2044" width="12.28515625" style="34" customWidth="1"/>
    <col min="2045" max="2045" width="8.42578125" style="34" customWidth="1"/>
    <col min="2046" max="2046" width="13.7109375" style="34" customWidth="1"/>
    <col min="2047" max="2047" width="11.42578125" style="34" customWidth="1"/>
    <col min="2048" max="2048" width="2.140625" style="34" customWidth="1"/>
    <col min="2049" max="2050" width="13.7109375" style="34" customWidth="1"/>
    <col min="2051" max="2051" width="4.7109375" style="34" customWidth="1"/>
    <col min="2052" max="2052" width="5.28515625" style="34" customWidth="1"/>
    <col min="2053" max="2053" width="3.5703125" style="34" customWidth="1"/>
    <col min="2054" max="2054" width="4.5703125" style="34" customWidth="1"/>
    <col min="2055" max="2055" width="1.140625" style="34" customWidth="1"/>
    <col min="2056" max="2056" width="7.85546875" style="34" customWidth="1"/>
    <col min="2057" max="2057" width="0" style="34" hidden="1" customWidth="1"/>
    <col min="2058" max="2058" width="5.7109375" style="34" customWidth="1"/>
    <col min="2059" max="2059" width="3.42578125" style="34" customWidth="1"/>
    <col min="2060" max="2293" width="9.140625" style="34"/>
    <col min="2294" max="2294" width="3.28515625" style="34" customWidth="1"/>
    <col min="2295" max="2295" width="8.5703125" style="34" customWidth="1"/>
    <col min="2296" max="2296" width="13.42578125" style="34" customWidth="1"/>
    <col min="2297" max="2297" width="10.140625" style="34" customWidth="1"/>
    <col min="2298" max="2298" width="4" style="34" customWidth="1"/>
    <col min="2299" max="2299" width="10.140625" style="34" customWidth="1"/>
    <col min="2300" max="2300" width="12.28515625" style="34" customWidth="1"/>
    <col min="2301" max="2301" width="8.42578125" style="34" customWidth="1"/>
    <col min="2302" max="2302" width="13.7109375" style="34" customWidth="1"/>
    <col min="2303" max="2303" width="11.42578125" style="34" customWidth="1"/>
    <col min="2304" max="2304" width="2.140625" style="34" customWidth="1"/>
    <col min="2305" max="2306" width="13.7109375" style="34" customWidth="1"/>
    <col min="2307" max="2307" width="4.7109375" style="34" customWidth="1"/>
    <col min="2308" max="2308" width="5.28515625" style="34" customWidth="1"/>
    <col min="2309" max="2309" width="3.5703125" style="34" customWidth="1"/>
    <col min="2310" max="2310" width="4.5703125" style="34" customWidth="1"/>
    <col min="2311" max="2311" width="1.140625" style="34" customWidth="1"/>
    <col min="2312" max="2312" width="7.85546875" style="34" customWidth="1"/>
    <col min="2313" max="2313" width="0" style="34" hidden="1" customWidth="1"/>
    <col min="2314" max="2314" width="5.7109375" style="34" customWidth="1"/>
    <col min="2315" max="2315" width="3.42578125" style="34" customWidth="1"/>
    <col min="2316" max="2549" width="9.140625" style="34"/>
    <col min="2550" max="2550" width="3.28515625" style="34" customWidth="1"/>
    <col min="2551" max="2551" width="8.5703125" style="34" customWidth="1"/>
    <col min="2552" max="2552" width="13.42578125" style="34" customWidth="1"/>
    <col min="2553" max="2553" width="10.140625" style="34" customWidth="1"/>
    <col min="2554" max="2554" width="4" style="34" customWidth="1"/>
    <col min="2555" max="2555" width="10.140625" style="34" customWidth="1"/>
    <col min="2556" max="2556" width="12.28515625" style="34" customWidth="1"/>
    <col min="2557" max="2557" width="8.42578125" style="34" customWidth="1"/>
    <col min="2558" max="2558" width="13.7109375" style="34" customWidth="1"/>
    <col min="2559" max="2559" width="11.42578125" style="34" customWidth="1"/>
    <col min="2560" max="2560" width="2.140625" style="34" customWidth="1"/>
    <col min="2561" max="2562" width="13.7109375" style="34" customWidth="1"/>
    <col min="2563" max="2563" width="4.7109375" style="34" customWidth="1"/>
    <col min="2564" max="2564" width="5.28515625" style="34" customWidth="1"/>
    <col min="2565" max="2565" width="3.5703125" style="34" customWidth="1"/>
    <col min="2566" max="2566" width="4.5703125" style="34" customWidth="1"/>
    <col min="2567" max="2567" width="1.140625" style="34" customWidth="1"/>
    <col min="2568" max="2568" width="7.85546875" style="34" customWidth="1"/>
    <col min="2569" max="2569" width="0" style="34" hidden="1" customWidth="1"/>
    <col min="2570" max="2570" width="5.7109375" style="34" customWidth="1"/>
    <col min="2571" max="2571" width="3.42578125" style="34" customWidth="1"/>
    <col min="2572" max="2805" width="9.140625" style="34"/>
    <col min="2806" max="2806" width="3.28515625" style="34" customWidth="1"/>
    <col min="2807" max="2807" width="8.5703125" style="34" customWidth="1"/>
    <col min="2808" max="2808" width="13.42578125" style="34" customWidth="1"/>
    <col min="2809" max="2809" width="10.140625" style="34" customWidth="1"/>
    <col min="2810" max="2810" width="4" style="34" customWidth="1"/>
    <col min="2811" max="2811" width="10.140625" style="34" customWidth="1"/>
    <col min="2812" max="2812" width="12.28515625" style="34" customWidth="1"/>
    <col min="2813" max="2813" width="8.42578125" style="34" customWidth="1"/>
    <col min="2814" max="2814" width="13.7109375" style="34" customWidth="1"/>
    <col min="2815" max="2815" width="11.42578125" style="34" customWidth="1"/>
    <col min="2816" max="2816" width="2.140625" style="34" customWidth="1"/>
    <col min="2817" max="2818" width="13.7109375" style="34" customWidth="1"/>
    <col min="2819" max="2819" width="4.7109375" style="34" customWidth="1"/>
    <col min="2820" max="2820" width="5.28515625" style="34" customWidth="1"/>
    <col min="2821" max="2821" width="3.5703125" style="34" customWidth="1"/>
    <col min="2822" max="2822" width="4.5703125" style="34" customWidth="1"/>
    <col min="2823" max="2823" width="1.140625" style="34" customWidth="1"/>
    <col min="2824" max="2824" width="7.85546875" style="34" customWidth="1"/>
    <col min="2825" max="2825" width="0" style="34" hidden="1" customWidth="1"/>
    <col min="2826" max="2826" width="5.7109375" style="34" customWidth="1"/>
    <col min="2827" max="2827" width="3.42578125" style="34" customWidth="1"/>
    <col min="2828" max="3061" width="9.140625" style="34"/>
    <col min="3062" max="3062" width="3.28515625" style="34" customWidth="1"/>
    <col min="3063" max="3063" width="8.5703125" style="34" customWidth="1"/>
    <col min="3064" max="3064" width="13.42578125" style="34" customWidth="1"/>
    <col min="3065" max="3065" width="10.140625" style="34" customWidth="1"/>
    <col min="3066" max="3066" width="4" style="34" customWidth="1"/>
    <col min="3067" max="3067" width="10.140625" style="34" customWidth="1"/>
    <col min="3068" max="3068" width="12.28515625" style="34" customWidth="1"/>
    <col min="3069" max="3069" width="8.42578125" style="34" customWidth="1"/>
    <col min="3070" max="3070" width="13.7109375" style="34" customWidth="1"/>
    <col min="3071" max="3071" width="11.42578125" style="34" customWidth="1"/>
    <col min="3072" max="3072" width="2.140625" style="34" customWidth="1"/>
    <col min="3073" max="3074" width="13.7109375" style="34" customWidth="1"/>
    <col min="3075" max="3075" width="4.7109375" style="34" customWidth="1"/>
    <col min="3076" max="3076" width="5.28515625" style="34" customWidth="1"/>
    <col min="3077" max="3077" width="3.5703125" style="34" customWidth="1"/>
    <col min="3078" max="3078" width="4.5703125" style="34" customWidth="1"/>
    <col min="3079" max="3079" width="1.140625" style="34" customWidth="1"/>
    <col min="3080" max="3080" width="7.85546875" style="34" customWidth="1"/>
    <col min="3081" max="3081" width="0" style="34" hidden="1" customWidth="1"/>
    <col min="3082" max="3082" width="5.7109375" style="34" customWidth="1"/>
    <col min="3083" max="3083" width="3.42578125" style="34" customWidth="1"/>
    <col min="3084" max="3317" width="9.140625" style="34"/>
    <col min="3318" max="3318" width="3.28515625" style="34" customWidth="1"/>
    <col min="3319" max="3319" width="8.5703125" style="34" customWidth="1"/>
    <col min="3320" max="3320" width="13.42578125" style="34" customWidth="1"/>
    <col min="3321" max="3321" width="10.140625" style="34" customWidth="1"/>
    <col min="3322" max="3322" width="4" style="34" customWidth="1"/>
    <col min="3323" max="3323" width="10.140625" style="34" customWidth="1"/>
    <col min="3324" max="3324" width="12.28515625" style="34" customWidth="1"/>
    <col min="3325" max="3325" width="8.42578125" style="34" customWidth="1"/>
    <col min="3326" max="3326" width="13.7109375" style="34" customWidth="1"/>
    <col min="3327" max="3327" width="11.42578125" style="34" customWidth="1"/>
    <col min="3328" max="3328" width="2.140625" style="34" customWidth="1"/>
    <col min="3329" max="3330" width="13.7109375" style="34" customWidth="1"/>
    <col min="3331" max="3331" width="4.7109375" style="34" customWidth="1"/>
    <col min="3332" max="3332" width="5.28515625" style="34" customWidth="1"/>
    <col min="3333" max="3333" width="3.5703125" style="34" customWidth="1"/>
    <col min="3334" max="3334" width="4.5703125" style="34" customWidth="1"/>
    <col min="3335" max="3335" width="1.140625" style="34" customWidth="1"/>
    <col min="3336" max="3336" width="7.85546875" style="34" customWidth="1"/>
    <col min="3337" max="3337" width="0" style="34" hidden="1" customWidth="1"/>
    <col min="3338" max="3338" width="5.7109375" style="34" customWidth="1"/>
    <col min="3339" max="3339" width="3.42578125" style="34" customWidth="1"/>
    <col min="3340" max="3573" width="9.140625" style="34"/>
    <col min="3574" max="3574" width="3.28515625" style="34" customWidth="1"/>
    <col min="3575" max="3575" width="8.5703125" style="34" customWidth="1"/>
    <col min="3576" max="3576" width="13.42578125" style="34" customWidth="1"/>
    <col min="3577" max="3577" width="10.140625" style="34" customWidth="1"/>
    <col min="3578" max="3578" width="4" style="34" customWidth="1"/>
    <col min="3579" max="3579" width="10.140625" style="34" customWidth="1"/>
    <col min="3580" max="3580" width="12.28515625" style="34" customWidth="1"/>
    <col min="3581" max="3581" width="8.42578125" style="34" customWidth="1"/>
    <col min="3582" max="3582" width="13.7109375" style="34" customWidth="1"/>
    <col min="3583" max="3583" width="11.42578125" style="34" customWidth="1"/>
    <col min="3584" max="3584" width="2.140625" style="34" customWidth="1"/>
    <col min="3585" max="3586" width="13.7109375" style="34" customWidth="1"/>
    <col min="3587" max="3587" width="4.7109375" style="34" customWidth="1"/>
    <col min="3588" max="3588" width="5.28515625" style="34" customWidth="1"/>
    <col min="3589" max="3589" width="3.5703125" style="34" customWidth="1"/>
    <col min="3590" max="3590" width="4.5703125" style="34" customWidth="1"/>
    <col min="3591" max="3591" width="1.140625" style="34" customWidth="1"/>
    <col min="3592" max="3592" width="7.85546875" style="34" customWidth="1"/>
    <col min="3593" max="3593" width="0" style="34" hidden="1" customWidth="1"/>
    <col min="3594" max="3594" width="5.7109375" style="34" customWidth="1"/>
    <col min="3595" max="3595" width="3.42578125" style="34" customWidth="1"/>
    <col min="3596" max="3829" width="9.140625" style="34"/>
    <col min="3830" max="3830" width="3.28515625" style="34" customWidth="1"/>
    <col min="3831" max="3831" width="8.5703125" style="34" customWidth="1"/>
    <col min="3832" max="3832" width="13.42578125" style="34" customWidth="1"/>
    <col min="3833" max="3833" width="10.140625" style="34" customWidth="1"/>
    <col min="3834" max="3834" width="4" style="34" customWidth="1"/>
    <col min="3835" max="3835" width="10.140625" style="34" customWidth="1"/>
    <col min="3836" max="3836" width="12.28515625" style="34" customWidth="1"/>
    <col min="3837" max="3837" width="8.42578125" style="34" customWidth="1"/>
    <col min="3838" max="3838" width="13.7109375" style="34" customWidth="1"/>
    <col min="3839" max="3839" width="11.42578125" style="34" customWidth="1"/>
    <col min="3840" max="3840" width="2.140625" style="34" customWidth="1"/>
    <col min="3841" max="3842" width="13.7109375" style="34" customWidth="1"/>
    <col min="3843" max="3843" width="4.7109375" style="34" customWidth="1"/>
    <col min="3844" max="3844" width="5.28515625" style="34" customWidth="1"/>
    <col min="3845" max="3845" width="3.5703125" style="34" customWidth="1"/>
    <col min="3846" max="3846" width="4.5703125" style="34" customWidth="1"/>
    <col min="3847" max="3847" width="1.140625" style="34" customWidth="1"/>
    <col min="3848" max="3848" width="7.85546875" style="34" customWidth="1"/>
    <col min="3849" max="3849" width="0" style="34" hidden="1" customWidth="1"/>
    <col min="3850" max="3850" width="5.7109375" style="34" customWidth="1"/>
    <col min="3851" max="3851" width="3.42578125" style="34" customWidth="1"/>
    <col min="3852" max="4085" width="9.140625" style="34"/>
    <col min="4086" max="4086" width="3.28515625" style="34" customWidth="1"/>
    <col min="4087" max="4087" width="8.5703125" style="34" customWidth="1"/>
    <col min="4088" max="4088" width="13.42578125" style="34" customWidth="1"/>
    <col min="4089" max="4089" width="10.140625" style="34" customWidth="1"/>
    <col min="4090" max="4090" width="4" style="34" customWidth="1"/>
    <col min="4091" max="4091" width="10.140625" style="34" customWidth="1"/>
    <col min="4092" max="4092" width="12.28515625" style="34" customWidth="1"/>
    <col min="4093" max="4093" width="8.42578125" style="34" customWidth="1"/>
    <col min="4094" max="4094" width="13.7109375" style="34" customWidth="1"/>
    <col min="4095" max="4095" width="11.42578125" style="34" customWidth="1"/>
    <col min="4096" max="4096" width="2.140625" style="34" customWidth="1"/>
    <col min="4097" max="4098" width="13.7109375" style="34" customWidth="1"/>
    <col min="4099" max="4099" width="4.7109375" style="34" customWidth="1"/>
    <col min="4100" max="4100" width="5.28515625" style="34" customWidth="1"/>
    <col min="4101" max="4101" width="3.5703125" style="34" customWidth="1"/>
    <col min="4102" max="4102" width="4.5703125" style="34" customWidth="1"/>
    <col min="4103" max="4103" width="1.140625" style="34" customWidth="1"/>
    <col min="4104" max="4104" width="7.85546875" style="34" customWidth="1"/>
    <col min="4105" max="4105" width="0" style="34" hidden="1" customWidth="1"/>
    <col min="4106" max="4106" width="5.7109375" style="34" customWidth="1"/>
    <col min="4107" max="4107" width="3.42578125" style="34" customWidth="1"/>
    <col min="4108" max="4341" width="9.140625" style="34"/>
    <col min="4342" max="4342" width="3.28515625" style="34" customWidth="1"/>
    <col min="4343" max="4343" width="8.5703125" style="34" customWidth="1"/>
    <col min="4344" max="4344" width="13.42578125" style="34" customWidth="1"/>
    <col min="4345" max="4345" width="10.140625" style="34" customWidth="1"/>
    <col min="4346" max="4346" width="4" style="34" customWidth="1"/>
    <col min="4347" max="4347" width="10.140625" style="34" customWidth="1"/>
    <col min="4348" max="4348" width="12.28515625" style="34" customWidth="1"/>
    <col min="4349" max="4349" width="8.42578125" style="34" customWidth="1"/>
    <col min="4350" max="4350" width="13.7109375" style="34" customWidth="1"/>
    <col min="4351" max="4351" width="11.42578125" style="34" customWidth="1"/>
    <col min="4352" max="4352" width="2.140625" style="34" customWidth="1"/>
    <col min="4353" max="4354" width="13.7109375" style="34" customWidth="1"/>
    <col min="4355" max="4355" width="4.7109375" style="34" customWidth="1"/>
    <col min="4356" max="4356" width="5.28515625" style="34" customWidth="1"/>
    <col min="4357" max="4357" width="3.5703125" style="34" customWidth="1"/>
    <col min="4358" max="4358" width="4.5703125" style="34" customWidth="1"/>
    <col min="4359" max="4359" width="1.140625" style="34" customWidth="1"/>
    <col min="4360" max="4360" width="7.85546875" style="34" customWidth="1"/>
    <col min="4361" max="4361" width="0" style="34" hidden="1" customWidth="1"/>
    <col min="4362" max="4362" width="5.7109375" style="34" customWidth="1"/>
    <col min="4363" max="4363" width="3.42578125" style="34" customWidth="1"/>
    <col min="4364" max="4597" width="9.140625" style="34"/>
    <col min="4598" max="4598" width="3.28515625" style="34" customWidth="1"/>
    <col min="4599" max="4599" width="8.5703125" style="34" customWidth="1"/>
    <col min="4600" max="4600" width="13.42578125" style="34" customWidth="1"/>
    <col min="4601" max="4601" width="10.140625" style="34" customWidth="1"/>
    <col min="4602" max="4602" width="4" style="34" customWidth="1"/>
    <col min="4603" max="4603" width="10.140625" style="34" customWidth="1"/>
    <col min="4604" max="4604" width="12.28515625" style="34" customWidth="1"/>
    <col min="4605" max="4605" width="8.42578125" style="34" customWidth="1"/>
    <col min="4606" max="4606" width="13.7109375" style="34" customWidth="1"/>
    <col min="4607" max="4607" width="11.42578125" style="34" customWidth="1"/>
    <col min="4608" max="4608" width="2.140625" style="34" customWidth="1"/>
    <col min="4609" max="4610" width="13.7109375" style="34" customWidth="1"/>
    <col min="4611" max="4611" width="4.7109375" style="34" customWidth="1"/>
    <col min="4612" max="4612" width="5.28515625" style="34" customWidth="1"/>
    <col min="4613" max="4613" width="3.5703125" style="34" customWidth="1"/>
    <col min="4614" max="4614" width="4.5703125" style="34" customWidth="1"/>
    <col min="4615" max="4615" width="1.140625" style="34" customWidth="1"/>
    <col min="4616" max="4616" width="7.85546875" style="34" customWidth="1"/>
    <col min="4617" max="4617" width="0" style="34" hidden="1" customWidth="1"/>
    <col min="4618" max="4618" width="5.7109375" style="34" customWidth="1"/>
    <col min="4619" max="4619" width="3.42578125" style="34" customWidth="1"/>
    <col min="4620" max="4853" width="9.140625" style="34"/>
    <col min="4854" max="4854" width="3.28515625" style="34" customWidth="1"/>
    <col min="4855" max="4855" width="8.5703125" style="34" customWidth="1"/>
    <col min="4856" max="4856" width="13.42578125" style="34" customWidth="1"/>
    <col min="4857" max="4857" width="10.140625" style="34" customWidth="1"/>
    <col min="4858" max="4858" width="4" style="34" customWidth="1"/>
    <col min="4859" max="4859" width="10.140625" style="34" customWidth="1"/>
    <col min="4860" max="4860" width="12.28515625" style="34" customWidth="1"/>
    <col min="4861" max="4861" width="8.42578125" style="34" customWidth="1"/>
    <col min="4862" max="4862" width="13.7109375" style="34" customWidth="1"/>
    <col min="4863" max="4863" width="11.42578125" style="34" customWidth="1"/>
    <col min="4864" max="4864" width="2.140625" style="34" customWidth="1"/>
    <col min="4865" max="4866" width="13.7109375" style="34" customWidth="1"/>
    <col min="4867" max="4867" width="4.7109375" style="34" customWidth="1"/>
    <col min="4868" max="4868" width="5.28515625" style="34" customWidth="1"/>
    <col min="4869" max="4869" width="3.5703125" style="34" customWidth="1"/>
    <col min="4870" max="4870" width="4.5703125" style="34" customWidth="1"/>
    <col min="4871" max="4871" width="1.140625" style="34" customWidth="1"/>
    <col min="4872" max="4872" width="7.85546875" style="34" customWidth="1"/>
    <col min="4873" max="4873" width="0" style="34" hidden="1" customWidth="1"/>
    <col min="4874" max="4874" width="5.7109375" style="34" customWidth="1"/>
    <col min="4875" max="4875" width="3.42578125" style="34" customWidth="1"/>
    <col min="4876" max="5109" width="9.140625" style="34"/>
    <col min="5110" max="5110" width="3.28515625" style="34" customWidth="1"/>
    <col min="5111" max="5111" width="8.5703125" style="34" customWidth="1"/>
    <col min="5112" max="5112" width="13.42578125" style="34" customWidth="1"/>
    <col min="5113" max="5113" width="10.140625" style="34" customWidth="1"/>
    <col min="5114" max="5114" width="4" style="34" customWidth="1"/>
    <col min="5115" max="5115" width="10.140625" style="34" customWidth="1"/>
    <col min="5116" max="5116" width="12.28515625" style="34" customWidth="1"/>
    <col min="5117" max="5117" width="8.42578125" style="34" customWidth="1"/>
    <col min="5118" max="5118" width="13.7109375" style="34" customWidth="1"/>
    <col min="5119" max="5119" width="11.42578125" style="34" customWidth="1"/>
    <col min="5120" max="5120" width="2.140625" style="34" customWidth="1"/>
    <col min="5121" max="5122" width="13.7109375" style="34" customWidth="1"/>
    <col min="5123" max="5123" width="4.7109375" style="34" customWidth="1"/>
    <col min="5124" max="5124" width="5.28515625" style="34" customWidth="1"/>
    <col min="5125" max="5125" width="3.5703125" style="34" customWidth="1"/>
    <col min="5126" max="5126" width="4.5703125" style="34" customWidth="1"/>
    <col min="5127" max="5127" width="1.140625" style="34" customWidth="1"/>
    <col min="5128" max="5128" width="7.85546875" style="34" customWidth="1"/>
    <col min="5129" max="5129" width="0" style="34" hidden="1" customWidth="1"/>
    <col min="5130" max="5130" width="5.7109375" style="34" customWidth="1"/>
    <col min="5131" max="5131" width="3.42578125" style="34" customWidth="1"/>
    <col min="5132" max="5365" width="9.140625" style="34"/>
    <col min="5366" max="5366" width="3.28515625" style="34" customWidth="1"/>
    <col min="5367" max="5367" width="8.5703125" style="34" customWidth="1"/>
    <col min="5368" max="5368" width="13.42578125" style="34" customWidth="1"/>
    <col min="5369" max="5369" width="10.140625" style="34" customWidth="1"/>
    <col min="5370" max="5370" width="4" style="34" customWidth="1"/>
    <col min="5371" max="5371" width="10.140625" style="34" customWidth="1"/>
    <col min="5372" max="5372" width="12.28515625" style="34" customWidth="1"/>
    <col min="5373" max="5373" width="8.42578125" style="34" customWidth="1"/>
    <col min="5374" max="5374" width="13.7109375" style="34" customWidth="1"/>
    <col min="5375" max="5375" width="11.42578125" style="34" customWidth="1"/>
    <col min="5376" max="5376" width="2.140625" style="34" customWidth="1"/>
    <col min="5377" max="5378" width="13.7109375" style="34" customWidth="1"/>
    <col min="5379" max="5379" width="4.7109375" style="34" customWidth="1"/>
    <col min="5380" max="5380" width="5.28515625" style="34" customWidth="1"/>
    <col min="5381" max="5381" width="3.5703125" style="34" customWidth="1"/>
    <col min="5382" max="5382" width="4.5703125" style="34" customWidth="1"/>
    <col min="5383" max="5383" width="1.140625" style="34" customWidth="1"/>
    <col min="5384" max="5384" width="7.85546875" style="34" customWidth="1"/>
    <col min="5385" max="5385" width="0" style="34" hidden="1" customWidth="1"/>
    <col min="5386" max="5386" width="5.7109375" style="34" customWidth="1"/>
    <col min="5387" max="5387" width="3.42578125" style="34" customWidth="1"/>
    <col min="5388" max="5621" width="9.140625" style="34"/>
    <col min="5622" max="5622" width="3.28515625" style="34" customWidth="1"/>
    <col min="5623" max="5623" width="8.5703125" style="34" customWidth="1"/>
    <col min="5624" max="5624" width="13.42578125" style="34" customWidth="1"/>
    <col min="5625" max="5625" width="10.140625" style="34" customWidth="1"/>
    <col min="5626" max="5626" width="4" style="34" customWidth="1"/>
    <col min="5627" max="5627" width="10.140625" style="34" customWidth="1"/>
    <col min="5628" max="5628" width="12.28515625" style="34" customWidth="1"/>
    <col min="5629" max="5629" width="8.42578125" style="34" customWidth="1"/>
    <col min="5630" max="5630" width="13.7109375" style="34" customWidth="1"/>
    <col min="5631" max="5631" width="11.42578125" style="34" customWidth="1"/>
    <col min="5632" max="5632" width="2.140625" style="34" customWidth="1"/>
    <col min="5633" max="5634" width="13.7109375" style="34" customWidth="1"/>
    <col min="5635" max="5635" width="4.7109375" style="34" customWidth="1"/>
    <col min="5636" max="5636" width="5.28515625" style="34" customWidth="1"/>
    <col min="5637" max="5637" width="3.5703125" style="34" customWidth="1"/>
    <col min="5638" max="5638" width="4.5703125" style="34" customWidth="1"/>
    <col min="5639" max="5639" width="1.140625" style="34" customWidth="1"/>
    <col min="5640" max="5640" width="7.85546875" style="34" customWidth="1"/>
    <col min="5641" max="5641" width="0" style="34" hidden="1" customWidth="1"/>
    <col min="5642" max="5642" width="5.7109375" style="34" customWidth="1"/>
    <col min="5643" max="5643" width="3.42578125" style="34" customWidth="1"/>
    <col min="5644" max="5877" width="9.140625" style="34"/>
    <col min="5878" max="5878" width="3.28515625" style="34" customWidth="1"/>
    <col min="5879" max="5879" width="8.5703125" style="34" customWidth="1"/>
    <col min="5880" max="5880" width="13.42578125" style="34" customWidth="1"/>
    <col min="5881" max="5881" width="10.140625" style="34" customWidth="1"/>
    <col min="5882" max="5882" width="4" style="34" customWidth="1"/>
    <col min="5883" max="5883" width="10.140625" style="34" customWidth="1"/>
    <col min="5884" max="5884" width="12.28515625" style="34" customWidth="1"/>
    <col min="5885" max="5885" width="8.42578125" style="34" customWidth="1"/>
    <col min="5886" max="5886" width="13.7109375" style="34" customWidth="1"/>
    <col min="5887" max="5887" width="11.42578125" style="34" customWidth="1"/>
    <col min="5888" max="5888" width="2.140625" style="34" customWidth="1"/>
    <col min="5889" max="5890" width="13.7109375" style="34" customWidth="1"/>
    <col min="5891" max="5891" width="4.7109375" style="34" customWidth="1"/>
    <col min="5892" max="5892" width="5.28515625" style="34" customWidth="1"/>
    <col min="5893" max="5893" width="3.5703125" style="34" customWidth="1"/>
    <col min="5894" max="5894" width="4.5703125" style="34" customWidth="1"/>
    <col min="5895" max="5895" width="1.140625" style="34" customWidth="1"/>
    <col min="5896" max="5896" width="7.85546875" style="34" customWidth="1"/>
    <col min="5897" max="5897" width="0" style="34" hidden="1" customWidth="1"/>
    <col min="5898" max="5898" width="5.7109375" style="34" customWidth="1"/>
    <col min="5899" max="5899" width="3.42578125" style="34" customWidth="1"/>
    <col min="5900" max="6133" width="9.140625" style="34"/>
    <col min="6134" max="6134" width="3.28515625" style="34" customWidth="1"/>
    <col min="6135" max="6135" width="8.5703125" style="34" customWidth="1"/>
    <col min="6136" max="6136" width="13.42578125" style="34" customWidth="1"/>
    <col min="6137" max="6137" width="10.140625" style="34" customWidth="1"/>
    <col min="6138" max="6138" width="4" style="34" customWidth="1"/>
    <col min="6139" max="6139" width="10.140625" style="34" customWidth="1"/>
    <col min="6140" max="6140" width="12.28515625" style="34" customWidth="1"/>
    <col min="6141" max="6141" width="8.42578125" style="34" customWidth="1"/>
    <col min="6142" max="6142" width="13.7109375" style="34" customWidth="1"/>
    <col min="6143" max="6143" width="11.42578125" style="34" customWidth="1"/>
    <col min="6144" max="6144" width="2.140625" style="34" customWidth="1"/>
    <col min="6145" max="6146" width="13.7109375" style="34" customWidth="1"/>
    <col min="6147" max="6147" width="4.7109375" style="34" customWidth="1"/>
    <col min="6148" max="6148" width="5.28515625" style="34" customWidth="1"/>
    <col min="6149" max="6149" width="3.5703125" style="34" customWidth="1"/>
    <col min="6150" max="6150" width="4.5703125" style="34" customWidth="1"/>
    <col min="6151" max="6151" width="1.140625" style="34" customWidth="1"/>
    <col min="6152" max="6152" width="7.85546875" style="34" customWidth="1"/>
    <col min="6153" max="6153" width="0" style="34" hidden="1" customWidth="1"/>
    <col min="6154" max="6154" width="5.7109375" style="34" customWidth="1"/>
    <col min="6155" max="6155" width="3.42578125" style="34" customWidth="1"/>
    <col min="6156" max="6389" width="9.140625" style="34"/>
    <col min="6390" max="6390" width="3.28515625" style="34" customWidth="1"/>
    <col min="6391" max="6391" width="8.5703125" style="34" customWidth="1"/>
    <col min="6392" max="6392" width="13.42578125" style="34" customWidth="1"/>
    <col min="6393" max="6393" width="10.140625" style="34" customWidth="1"/>
    <col min="6394" max="6394" width="4" style="34" customWidth="1"/>
    <col min="6395" max="6395" width="10.140625" style="34" customWidth="1"/>
    <col min="6396" max="6396" width="12.28515625" style="34" customWidth="1"/>
    <col min="6397" max="6397" width="8.42578125" style="34" customWidth="1"/>
    <col min="6398" max="6398" width="13.7109375" style="34" customWidth="1"/>
    <col min="6399" max="6399" width="11.42578125" style="34" customWidth="1"/>
    <col min="6400" max="6400" width="2.140625" style="34" customWidth="1"/>
    <col min="6401" max="6402" width="13.7109375" style="34" customWidth="1"/>
    <col min="6403" max="6403" width="4.7109375" style="34" customWidth="1"/>
    <col min="6404" max="6404" width="5.28515625" style="34" customWidth="1"/>
    <col min="6405" max="6405" width="3.5703125" style="34" customWidth="1"/>
    <col min="6406" max="6406" width="4.5703125" style="34" customWidth="1"/>
    <col min="6407" max="6407" width="1.140625" style="34" customWidth="1"/>
    <col min="6408" max="6408" width="7.85546875" style="34" customWidth="1"/>
    <col min="6409" max="6409" width="0" style="34" hidden="1" customWidth="1"/>
    <col min="6410" max="6410" width="5.7109375" style="34" customWidth="1"/>
    <col min="6411" max="6411" width="3.42578125" style="34" customWidth="1"/>
    <col min="6412" max="6645" width="9.140625" style="34"/>
    <col min="6646" max="6646" width="3.28515625" style="34" customWidth="1"/>
    <col min="6647" max="6647" width="8.5703125" style="34" customWidth="1"/>
    <col min="6648" max="6648" width="13.42578125" style="34" customWidth="1"/>
    <col min="6649" max="6649" width="10.140625" style="34" customWidth="1"/>
    <col min="6650" max="6650" width="4" style="34" customWidth="1"/>
    <col min="6651" max="6651" width="10.140625" style="34" customWidth="1"/>
    <col min="6652" max="6652" width="12.28515625" style="34" customWidth="1"/>
    <col min="6653" max="6653" width="8.42578125" style="34" customWidth="1"/>
    <col min="6654" max="6654" width="13.7109375" style="34" customWidth="1"/>
    <col min="6655" max="6655" width="11.42578125" style="34" customWidth="1"/>
    <col min="6656" max="6656" width="2.140625" style="34" customWidth="1"/>
    <col min="6657" max="6658" width="13.7109375" style="34" customWidth="1"/>
    <col min="6659" max="6659" width="4.7109375" style="34" customWidth="1"/>
    <col min="6660" max="6660" width="5.28515625" style="34" customWidth="1"/>
    <col min="6661" max="6661" width="3.5703125" style="34" customWidth="1"/>
    <col min="6662" max="6662" width="4.5703125" style="34" customWidth="1"/>
    <col min="6663" max="6663" width="1.140625" style="34" customWidth="1"/>
    <col min="6664" max="6664" width="7.85546875" style="34" customWidth="1"/>
    <col min="6665" max="6665" width="0" style="34" hidden="1" customWidth="1"/>
    <col min="6666" max="6666" width="5.7109375" style="34" customWidth="1"/>
    <col min="6667" max="6667" width="3.42578125" style="34" customWidth="1"/>
    <col min="6668" max="6901" width="9.140625" style="34"/>
    <col min="6902" max="6902" width="3.28515625" style="34" customWidth="1"/>
    <col min="6903" max="6903" width="8.5703125" style="34" customWidth="1"/>
    <col min="6904" max="6904" width="13.42578125" style="34" customWidth="1"/>
    <col min="6905" max="6905" width="10.140625" style="34" customWidth="1"/>
    <col min="6906" max="6906" width="4" style="34" customWidth="1"/>
    <col min="6907" max="6907" width="10.140625" style="34" customWidth="1"/>
    <col min="6908" max="6908" width="12.28515625" style="34" customWidth="1"/>
    <col min="6909" max="6909" width="8.42578125" style="34" customWidth="1"/>
    <col min="6910" max="6910" width="13.7109375" style="34" customWidth="1"/>
    <col min="6911" max="6911" width="11.42578125" style="34" customWidth="1"/>
    <col min="6912" max="6912" width="2.140625" style="34" customWidth="1"/>
    <col min="6913" max="6914" width="13.7109375" style="34" customWidth="1"/>
    <col min="6915" max="6915" width="4.7109375" style="34" customWidth="1"/>
    <col min="6916" max="6916" width="5.28515625" style="34" customWidth="1"/>
    <col min="6917" max="6917" width="3.5703125" style="34" customWidth="1"/>
    <col min="6918" max="6918" width="4.5703125" style="34" customWidth="1"/>
    <col min="6919" max="6919" width="1.140625" style="34" customWidth="1"/>
    <col min="6920" max="6920" width="7.85546875" style="34" customWidth="1"/>
    <col min="6921" max="6921" width="0" style="34" hidden="1" customWidth="1"/>
    <col min="6922" max="6922" width="5.7109375" style="34" customWidth="1"/>
    <col min="6923" max="6923" width="3.42578125" style="34" customWidth="1"/>
    <col min="6924" max="7157" width="9.140625" style="34"/>
    <col min="7158" max="7158" width="3.28515625" style="34" customWidth="1"/>
    <col min="7159" max="7159" width="8.5703125" style="34" customWidth="1"/>
    <col min="7160" max="7160" width="13.42578125" style="34" customWidth="1"/>
    <col min="7161" max="7161" width="10.140625" style="34" customWidth="1"/>
    <col min="7162" max="7162" width="4" style="34" customWidth="1"/>
    <col min="7163" max="7163" width="10.140625" style="34" customWidth="1"/>
    <col min="7164" max="7164" width="12.28515625" style="34" customWidth="1"/>
    <col min="7165" max="7165" width="8.42578125" style="34" customWidth="1"/>
    <col min="7166" max="7166" width="13.7109375" style="34" customWidth="1"/>
    <col min="7167" max="7167" width="11.42578125" style="34" customWidth="1"/>
    <col min="7168" max="7168" width="2.140625" style="34" customWidth="1"/>
    <col min="7169" max="7170" width="13.7109375" style="34" customWidth="1"/>
    <col min="7171" max="7171" width="4.7109375" style="34" customWidth="1"/>
    <col min="7172" max="7172" width="5.28515625" style="34" customWidth="1"/>
    <col min="7173" max="7173" width="3.5703125" style="34" customWidth="1"/>
    <col min="7174" max="7174" width="4.5703125" style="34" customWidth="1"/>
    <col min="7175" max="7175" width="1.140625" style="34" customWidth="1"/>
    <col min="7176" max="7176" width="7.85546875" style="34" customWidth="1"/>
    <col min="7177" max="7177" width="0" style="34" hidden="1" customWidth="1"/>
    <col min="7178" max="7178" width="5.7109375" style="34" customWidth="1"/>
    <col min="7179" max="7179" width="3.42578125" style="34" customWidth="1"/>
    <col min="7180" max="7413" width="9.140625" style="34"/>
    <col min="7414" max="7414" width="3.28515625" style="34" customWidth="1"/>
    <col min="7415" max="7415" width="8.5703125" style="34" customWidth="1"/>
    <col min="7416" max="7416" width="13.42578125" style="34" customWidth="1"/>
    <col min="7417" max="7417" width="10.140625" style="34" customWidth="1"/>
    <col min="7418" max="7418" width="4" style="34" customWidth="1"/>
    <col min="7419" max="7419" width="10.140625" style="34" customWidth="1"/>
    <col min="7420" max="7420" width="12.28515625" style="34" customWidth="1"/>
    <col min="7421" max="7421" width="8.42578125" style="34" customWidth="1"/>
    <col min="7422" max="7422" width="13.7109375" style="34" customWidth="1"/>
    <col min="7423" max="7423" width="11.42578125" style="34" customWidth="1"/>
    <col min="7424" max="7424" width="2.140625" style="34" customWidth="1"/>
    <col min="7425" max="7426" width="13.7109375" style="34" customWidth="1"/>
    <col min="7427" max="7427" width="4.7109375" style="34" customWidth="1"/>
    <col min="7428" max="7428" width="5.28515625" style="34" customWidth="1"/>
    <col min="7429" max="7429" width="3.5703125" style="34" customWidth="1"/>
    <col min="7430" max="7430" width="4.5703125" style="34" customWidth="1"/>
    <col min="7431" max="7431" width="1.140625" style="34" customWidth="1"/>
    <col min="7432" max="7432" width="7.85546875" style="34" customWidth="1"/>
    <col min="7433" max="7433" width="0" style="34" hidden="1" customWidth="1"/>
    <col min="7434" max="7434" width="5.7109375" style="34" customWidth="1"/>
    <col min="7435" max="7435" width="3.42578125" style="34" customWidth="1"/>
    <col min="7436" max="7669" width="9.140625" style="34"/>
    <col min="7670" max="7670" width="3.28515625" style="34" customWidth="1"/>
    <col min="7671" max="7671" width="8.5703125" style="34" customWidth="1"/>
    <col min="7672" max="7672" width="13.42578125" style="34" customWidth="1"/>
    <col min="7673" max="7673" width="10.140625" style="34" customWidth="1"/>
    <col min="7674" max="7674" width="4" style="34" customWidth="1"/>
    <col min="7675" max="7675" width="10.140625" style="34" customWidth="1"/>
    <col min="7676" max="7676" width="12.28515625" style="34" customWidth="1"/>
    <col min="7677" max="7677" width="8.42578125" style="34" customWidth="1"/>
    <col min="7678" max="7678" width="13.7109375" style="34" customWidth="1"/>
    <col min="7679" max="7679" width="11.42578125" style="34" customWidth="1"/>
    <col min="7680" max="7680" width="2.140625" style="34" customWidth="1"/>
    <col min="7681" max="7682" width="13.7109375" style="34" customWidth="1"/>
    <col min="7683" max="7683" width="4.7109375" style="34" customWidth="1"/>
    <col min="7684" max="7684" width="5.28515625" style="34" customWidth="1"/>
    <col min="7685" max="7685" width="3.5703125" style="34" customWidth="1"/>
    <col min="7686" max="7686" width="4.5703125" style="34" customWidth="1"/>
    <col min="7687" max="7687" width="1.140625" style="34" customWidth="1"/>
    <col min="7688" max="7688" width="7.85546875" style="34" customWidth="1"/>
    <col min="7689" max="7689" width="0" style="34" hidden="1" customWidth="1"/>
    <col min="7690" max="7690" width="5.7109375" style="34" customWidth="1"/>
    <col min="7691" max="7691" width="3.42578125" style="34" customWidth="1"/>
    <col min="7692" max="7925" width="9.140625" style="34"/>
    <col min="7926" max="7926" width="3.28515625" style="34" customWidth="1"/>
    <col min="7927" max="7927" width="8.5703125" style="34" customWidth="1"/>
    <col min="7928" max="7928" width="13.42578125" style="34" customWidth="1"/>
    <col min="7929" max="7929" width="10.140625" style="34" customWidth="1"/>
    <col min="7930" max="7930" width="4" style="34" customWidth="1"/>
    <col min="7931" max="7931" width="10.140625" style="34" customWidth="1"/>
    <col min="7932" max="7932" width="12.28515625" style="34" customWidth="1"/>
    <col min="7933" max="7933" width="8.42578125" style="34" customWidth="1"/>
    <col min="7934" max="7934" width="13.7109375" style="34" customWidth="1"/>
    <col min="7935" max="7935" width="11.42578125" style="34" customWidth="1"/>
    <col min="7936" max="7936" width="2.140625" style="34" customWidth="1"/>
    <col min="7937" max="7938" width="13.7109375" style="34" customWidth="1"/>
    <col min="7939" max="7939" width="4.7109375" style="34" customWidth="1"/>
    <col min="7940" max="7940" width="5.28515625" style="34" customWidth="1"/>
    <col min="7941" max="7941" width="3.5703125" style="34" customWidth="1"/>
    <col min="7942" max="7942" width="4.5703125" style="34" customWidth="1"/>
    <col min="7943" max="7943" width="1.140625" style="34" customWidth="1"/>
    <col min="7944" max="7944" width="7.85546875" style="34" customWidth="1"/>
    <col min="7945" max="7945" width="0" style="34" hidden="1" customWidth="1"/>
    <col min="7946" max="7946" width="5.7109375" style="34" customWidth="1"/>
    <col min="7947" max="7947" width="3.42578125" style="34" customWidth="1"/>
    <col min="7948" max="8181" width="9.140625" style="34"/>
    <col min="8182" max="8182" width="3.28515625" style="34" customWidth="1"/>
    <col min="8183" max="8183" width="8.5703125" style="34" customWidth="1"/>
    <col min="8184" max="8184" width="13.42578125" style="34" customWidth="1"/>
    <col min="8185" max="8185" width="10.140625" style="34" customWidth="1"/>
    <col min="8186" max="8186" width="4" style="34" customWidth="1"/>
    <col min="8187" max="8187" width="10.140625" style="34" customWidth="1"/>
    <col min="8188" max="8188" width="12.28515625" style="34" customWidth="1"/>
    <col min="8189" max="8189" width="8.42578125" style="34" customWidth="1"/>
    <col min="8190" max="8190" width="13.7109375" style="34" customWidth="1"/>
    <col min="8191" max="8191" width="11.42578125" style="34" customWidth="1"/>
    <col min="8192" max="8192" width="2.140625" style="34" customWidth="1"/>
    <col min="8193" max="8194" width="13.7109375" style="34" customWidth="1"/>
    <col min="8195" max="8195" width="4.7109375" style="34" customWidth="1"/>
    <col min="8196" max="8196" width="5.28515625" style="34" customWidth="1"/>
    <col min="8197" max="8197" width="3.5703125" style="34" customWidth="1"/>
    <col min="8198" max="8198" width="4.5703125" style="34" customWidth="1"/>
    <col min="8199" max="8199" width="1.140625" style="34" customWidth="1"/>
    <col min="8200" max="8200" width="7.85546875" style="34" customWidth="1"/>
    <col min="8201" max="8201" width="0" style="34" hidden="1" customWidth="1"/>
    <col min="8202" max="8202" width="5.7109375" style="34" customWidth="1"/>
    <col min="8203" max="8203" width="3.42578125" style="34" customWidth="1"/>
    <col min="8204" max="8437" width="9.140625" style="34"/>
    <col min="8438" max="8438" width="3.28515625" style="34" customWidth="1"/>
    <col min="8439" max="8439" width="8.5703125" style="34" customWidth="1"/>
    <col min="8440" max="8440" width="13.42578125" style="34" customWidth="1"/>
    <col min="8441" max="8441" width="10.140625" style="34" customWidth="1"/>
    <col min="8442" max="8442" width="4" style="34" customWidth="1"/>
    <col min="8443" max="8443" width="10.140625" style="34" customWidth="1"/>
    <col min="8444" max="8444" width="12.28515625" style="34" customWidth="1"/>
    <col min="8445" max="8445" width="8.42578125" style="34" customWidth="1"/>
    <col min="8446" max="8446" width="13.7109375" style="34" customWidth="1"/>
    <col min="8447" max="8447" width="11.42578125" style="34" customWidth="1"/>
    <col min="8448" max="8448" width="2.140625" style="34" customWidth="1"/>
    <col min="8449" max="8450" width="13.7109375" style="34" customWidth="1"/>
    <col min="8451" max="8451" width="4.7109375" style="34" customWidth="1"/>
    <col min="8452" max="8452" width="5.28515625" style="34" customWidth="1"/>
    <col min="8453" max="8453" width="3.5703125" style="34" customWidth="1"/>
    <col min="8454" max="8454" width="4.5703125" style="34" customWidth="1"/>
    <col min="8455" max="8455" width="1.140625" style="34" customWidth="1"/>
    <col min="8456" max="8456" width="7.85546875" style="34" customWidth="1"/>
    <col min="8457" max="8457" width="0" style="34" hidden="1" customWidth="1"/>
    <col min="8458" max="8458" width="5.7109375" style="34" customWidth="1"/>
    <col min="8459" max="8459" width="3.42578125" style="34" customWidth="1"/>
    <col min="8460" max="8693" width="9.140625" style="34"/>
    <col min="8694" max="8694" width="3.28515625" style="34" customWidth="1"/>
    <col min="8695" max="8695" width="8.5703125" style="34" customWidth="1"/>
    <col min="8696" max="8696" width="13.42578125" style="34" customWidth="1"/>
    <col min="8697" max="8697" width="10.140625" style="34" customWidth="1"/>
    <col min="8698" max="8698" width="4" style="34" customWidth="1"/>
    <col min="8699" max="8699" width="10.140625" style="34" customWidth="1"/>
    <col min="8700" max="8700" width="12.28515625" style="34" customWidth="1"/>
    <col min="8701" max="8701" width="8.42578125" style="34" customWidth="1"/>
    <col min="8702" max="8702" width="13.7109375" style="34" customWidth="1"/>
    <col min="8703" max="8703" width="11.42578125" style="34" customWidth="1"/>
    <col min="8704" max="8704" width="2.140625" style="34" customWidth="1"/>
    <col min="8705" max="8706" width="13.7109375" style="34" customWidth="1"/>
    <col min="8707" max="8707" width="4.7109375" style="34" customWidth="1"/>
    <col min="8708" max="8708" width="5.28515625" style="34" customWidth="1"/>
    <col min="8709" max="8709" width="3.5703125" style="34" customWidth="1"/>
    <col min="8710" max="8710" width="4.5703125" style="34" customWidth="1"/>
    <col min="8711" max="8711" width="1.140625" style="34" customWidth="1"/>
    <col min="8712" max="8712" width="7.85546875" style="34" customWidth="1"/>
    <col min="8713" max="8713" width="0" style="34" hidden="1" customWidth="1"/>
    <col min="8714" max="8714" width="5.7109375" style="34" customWidth="1"/>
    <col min="8715" max="8715" width="3.42578125" style="34" customWidth="1"/>
    <col min="8716" max="8949" width="9.140625" style="34"/>
    <col min="8950" max="8950" width="3.28515625" style="34" customWidth="1"/>
    <col min="8951" max="8951" width="8.5703125" style="34" customWidth="1"/>
    <col min="8952" max="8952" width="13.42578125" style="34" customWidth="1"/>
    <col min="8953" max="8953" width="10.140625" style="34" customWidth="1"/>
    <col min="8954" max="8954" width="4" style="34" customWidth="1"/>
    <col min="8955" max="8955" width="10.140625" style="34" customWidth="1"/>
    <col min="8956" max="8956" width="12.28515625" style="34" customWidth="1"/>
    <col min="8957" max="8957" width="8.42578125" style="34" customWidth="1"/>
    <col min="8958" max="8958" width="13.7109375" style="34" customWidth="1"/>
    <col min="8959" max="8959" width="11.42578125" style="34" customWidth="1"/>
    <col min="8960" max="8960" width="2.140625" style="34" customWidth="1"/>
    <col min="8961" max="8962" width="13.7109375" style="34" customWidth="1"/>
    <col min="8963" max="8963" width="4.7109375" style="34" customWidth="1"/>
    <col min="8964" max="8964" width="5.28515625" style="34" customWidth="1"/>
    <col min="8965" max="8965" width="3.5703125" style="34" customWidth="1"/>
    <col min="8966" max="8966" width="4.5703125" style="34" customWidth="1"/>
    <col min="8967" max="8967" width="1.140625" style="34" customWidth="1"/>
    <col min="8968" max="8968" width="7.85546875" style="34" customWidth="1"/>
    <col min="8969" max="8969" width="0" style="34" hidden="1" customWidth="1"/>
    <col min="8970" max="8970" width="5.7109375" style="34" customWidth="1"/>
    <col min="8971" max="8971" width="3.42578125" style="34" customWidth="1"/>
    <col min="8972" max="9205" width="9.140625" style="34"/>
    <col min="9206" max="9206" width="3.28515625" style="34" customWidth="1"/>
    <col min="9207" max="9207" width="8.5703125" style="34" customWidth="1"/>
    <col min="9208" max="9208" width="13.42578125" style="34" customWidth="1"/>
    <col min="9209" max="9209" width="10.140625" style="34" customWidth="1"/>
    <col min="9210" max="9210" width="4" style="34" customWidth="1"/>
    <col min="9211" max="9211" width="10.140625" style="34" customWidth="1"/>
    <col min="9212" max="9212" width="12.28515625" style="34" customWidth="1"/>
    <col min="9213" max="9213" width="8.42578125" style="34" customWidth="1"/>
    <col min="9214" max="9214" width="13.7109375" style="34" customWidth="1"/>
    <col min="9215" max="9215" width="11.42578125" style="34" customWidth="1"/>
    <col min="9216" max="9216" width="2.140625" style="34" customWidth="1"/>
    <col min="9217" max="9218" width="13.7109375" style="34" customWidth="1"/>
    <col min="9219" max="9219" width="4.7109375" style="34" customWidth="1"/>
    <col min="9220" max="9220" width="5.28515625" style="34" customWidth="1"/>
    <col min="9221" max="9221" width="3.5703125" style="34" customWidth="1"/>
    <col min="9222" max="9222" width="4.5703125" style="34" customWidth="1"/>
    <col min="9223" max="9223" width="1.140625" style="34" customWidth="1"/>
    <col min="9224" max="9224" width="7.85546875" style="34" customWidth="1"/>
    <col min="9225" max="9225" width="0" style="34" hidden="1" customWidth="1"/>
    <col min="9226" max="9226" width="5.7109375" style="34" customWidth="1"/>
    <col min="9227" max="9227" width="3.42578125" style="34" customWidth="1"/>
    <col min="9228" max="9461" width="9.140625" style="34"/>
    <col min="9462" max="9462" width="3.28515625" style="34" customWidth="1"/>
    <col min="9463" max="9463" width="8.5703125" style="34" customWidth="1"/>
    <col min="9464" max="9464" width="13.42578125" style="34" customWidth="1"/>
    <col min="9465" max="9465" width="10.140625" style="34" customWidth="1"/>
    <col min="9466" max="9466" width="4" style="34" customWidth="1"/>
    <col min="9467" max="9467" width="10.140625" style="34" customWidth="1"/>
    <col min="9468" max="9468" width="12.28515625" style="34" customWidth="1"/>
    <col min="9469" max="9469" width="8.42578125" style="34" customWidth="1"/>
    <col min="9470" max="9470" width="13.7109375" style="34" customWidth="1"/>
    <col min="9471" max="9471" width="11.42578125" style="34" customWidth="1"/>
    <col min="9472" max="9472" width="2.140625" style="34" customWidth="1"/>
    <col min="9473" max="9474" width="13.7109375" style="34" customWidth="1"/>
    <col min="9475" max="9475" width="4.7109375" style="34" customWidth="1"/>
    <col min="9476" max="9476" width="5.28515625" style="34" customWidth="1"/>
    <col min="9477" max="9477" width="3.5703125" style="34" customWidth="1"/>
    <col min="9478" max="9478" width="4.5703125" style="34" customWidth="1"/>
    <col min="9479" max="9479" width="1.140625" style="34" customWidth="1"/>
    <col min="9480" max="9480" width="7.85546875" style="34" customWidth="1"/>
    <col min="9481" max="9481" width="0" style="34" hidden="1" customWidth="1"/>
    <col min="9482" max="9482" width="5.7109375" style="34" customWidth="1"/>
    <col min="9483" max="9483" width="3.42578125" style="34" customWidth="1"/>
    <col min="9484" max="9717" width="9.140625" style="34"/>
    <col min="9718" max="9718" width="3.28515625" style="34" customWidth="1"/>
    <col min="9719" max="9719" width="8.5703125" style="34" customWidth="1"/>
    <col min="9720" max="9720" width="13.42578125" style="34" customWidth="1"/>
    <col min="9721" max="9721" width="10.140625" style="34" customWidth="1"/>
    <col min="9722" max="9722" width="4" style="34" customWidth="1"/>
    <col min="9723" max="9723" width="10.140625" style="34" customWidth="1"/>
    <col min="9724" max="9724" width="12.28515625" style="34" customWidth="1"/>
    <col min="9725" max="9725" width="8.42578125" style="34" customWidth="1"/>
    <col min="9726" max="9726" width="13.7109375" style="34" customWidth="1"/>
    <col min="9727" max="9727" width="11.42578125" style="34" customWidth="1"/>
    <col min="9728" max="9728" width="2.140625" style="34" customWidth="1"/>
    <col min="9729" max="9730" width="13.7109375" style="34" customWidth="1"/>
    <col min="9731" max="9731" width="4.7109375" style="34" customWidth="1"/>
    <col min="9732" max="9732" width="5.28515625" style="34" customWidth="1"/>
    <col min="9733" max="9733" width="3.5703125" style="34" customWidth="1"/>
    <col min="9734" max="9734" width="4.5703125" style="34" customWidth="1"/>
    <col min="9735" max="9735" width="1.140625" style="34" customWidth="1"/>
    <col min="9736" max="9736" width="7.85546875" style="34" customWidth="1"/>
    <col min="9737" max="9737" width="0" style="34" hidden="1" customWidth="1"/>
    <col min="9738" max="9738" width="5.7109375" style="34" customWidth="1"/>
    <col min="9739" max="9739" width="3.42578125" style="34" customWidth="1"/>
    <col min="9740" max="9973" width="9.140625" style="34"/>
    <col min="9974" max="9974" width="3.28515625" style="34" customWidth="1"/>
    <col min="9975" max="9975" width="8.5703125" style="34" customWidth="1"/>
    <col min="9976" max="9976" width="13.42578125" style="34" customWidth="1"/>
    <col min="9977" max="9977" width="10.140625" style="34" customWidth="1"/>
    <col min="9978" max="9978" width="4" style="34" customWidth="1"/>
    <col min="9979" max="9979" width="10.140625" style="34" customWidth="1"/>
    <col min="9980" max="9980" width="12.28515625" style="34" customWidth="1"/>
    <col min="9981" max="9981" width="8.42578125" style="34" customWidth="1"/>
    <col min="9982" max="9982" width="13.7109375" style="34" customWidth="1"/>
    <col min="9983" max="9983" width="11.42578125" style="34" customWidth="1"/>
    <col min="9984" max="9984" width="2.140625" style="34" customWidth="1"/>
    <col min="9985" max="9986" width="13.7109375" style="34" customWidth="1"/>
    <col min="9987" max="9987" width="4.7109375" style="34" customWidth="1"/>
    <col min="9988" max="9988" width="5.28515625" style="34" customWidth="1"/>
    <col min="9989" max="9989" width="3.5703125" style="34" customWidth="1"/>
    <col min="9990" max="9990" width="4.5703125" style="34" customWidth="1"/>
    <col min="9991" max="9991" width="1.140625" style="34" customWidth="1"/>
    <col min="9992" max="9992" width="7.85546875" style="34" customWidth="1"/>
    <col min="9993" max="9993" width="0" style="34" hidden="1" customWidth="1"/>
    <col min="9994" max="9994" width="5.7109375" style="34" customWidth="1"/>
    <col min="9995" max="9995" width="3.42578125" style="34" customWidth="1"/>
    <col min="9996" max="10229" width="9.140625" style="34"/>
    <col min="10230" max="10230" width="3.28515625" style="34" customWidth="1"/>
    <col min="10231" max="10231" width="8.5703125" style="34" customWidth="1"/>
    <col min="10232" max="10232" width="13.42578125" style="34" customWidth="1"/>
    <col min="10233" max="10233" width="10.140625" style="34" customWidth="1"/>
    <col min="10234" max="10234" width="4" style="34" customWidth="1"/>
    <col min="10235" max="10235" width="10.140625" style="34" customWidth="1"/>
    <col min="10236" max="10236" width="12.28515625" style="34" customWidth="1"/>
    <col min="10237" max="10237" width="8.42578125" style="34" customWidth="1"/>
    <col min="10238" max="10238" width="13.7109375" style="34" customWidth="1"/>
    <col min="10239" max="10239" width="11.42578125" style="34" customWidth="1"/>
    <col min="10240" max="10240" width="2.140625" style="34" customWidth="1"/>
    <col min="10241" max="10242" width="13.7109375" style="34" customWidth="1"/>
    <col min="10243" max="10243" width="4.7109375" style="34" customWidth="1"/>
    <col min="10244" max="10244" width="5.28515625" style="34" customWidth="1"/>
    <col min="10245" max="10245" width="3.5703125" style="34" customWidth="1"/>
    <col min="10246" max="10246" width="4.5703125" style="34" customWidth="1"/>
    <col min="10247" max="10247" width="1.140625" style="34" customWidth="1"/>
    <col min="10248" max="10248" width="7.85546875" style="34" customWidth="1"/>
    <col min="10249" max="10249" width="0" style="34" hidden="1" customWidth="1"/>
    <col min="10250" max="10250" width="5.7109375" style="34" customWidth="1"/>
    <col min="10251" max="10251" width="3.42578125" style="34" customWidth="1"/>
    <col min="10252" max="10485" width="9.140625" style="34"/>
    <col min="10486" max="10486" width="3.28515625" style="34" customWidth="1"/>
    <col min="10487" max="10487" width="8.5703125" style="34" customWidth="1"/>
    <col min="10488" max="10488" width="13.42578125" style="34" customWidth="1"/>
    <col min="10489" max="10489" width="10.140625" style="34" customWidth="1"/>
    <col min="10490" max="10490" width="4" style="34" customWidth="1"/>
    <col min="10491" max="10491" width="10.140625" style="34" customWidth="1"/>
    <col min="10492" max="10492" width="12.28515625" style="34" customWidth="1"/>
    <col min="10493" max="10493" width="8.42578125" style="34" customWidth="1"/>
    <col min="10494" max="10494" width="13.7109375" style="34" customWidth="1"/>
    <col min="10495" max="10495" width="11.42578125" style="34" customWidth="1"/>
    <col min="10496" max="10496" width="2.140625" style="34" customWidth="1"/>
    <col min="10497" max="10498" width="13.7109375" style="34" customWidth="1"/>
    <col min="10499" max="10499" width="4.7109375" style="34" customWidth="1"/>
    <col min="10500" max="10500" width="5.28515625" style="34" customWidth="1"/>
    <col min="10501" max="10501" width="3.5703125" style="34" customWidth="1"/>
    <col min="10502" max="10502" width="4.5703125" style="34" customWidth="1"/>
    <col min="10503" max="10503" width="1.140625" style="34" customWidth="1"/>
    <col min="10504" max="10504" width="7.85546875" style="34" customWidth="1"/>
    <col min="10505" max="10505" width="0" style="34" hidden="1" customWidth="1"/>
    <col min="10506" max="10506" width="5.7109375" style="34" customWidth="1"/>
    <col min="10507" max="10507" width="3.42578125" style="34" customWidth="1"/>
    <col min="10508" max="10741" width="9.140625" style="34"/>
    <col min="10742" max="10742" width="3.28515625" style="34" customWidth="1"/>
    <col min="10743" max="10743" width="8.5703125" style="34" customWidth="1"/>
    <col min="10744" max="10744" width="13.42578125" style="34" customWidth="1"/>
    <col min="10745" max="10745" width="10.140625" style="34" customWidth="1"/>
    <col min="10746" max="10746" width="4" style="34" customWidth="1"/>
    <col min="10747" max="10747" width="10.140625" style="34" customWidth="1"/>
    <col min="10748" max="10748" width="12.28515625" style="34" customWidth="1"/>
    <col min="10749" max="10749" width="8.42578125" style="34" customWidth="1"/>
    <col min="10750" max="10750" width="13.7109375" style="34" customWidth="1"/>
    <col min="10751" max="10751" width="11.42578125" style="34" customWidth="1"/>
    <col min="10752" max="10752" width="2.140625" style="34" customWidth="1"/>
    <col min="10753" max="10754" width="13.7109375" style="34" customWidth="1"/>
    <col min="10755" max="10755" width="4.7109375" style="34" customWidth="1"/>
    <col min="10756" max="10756" width="5.28515625" style="34" customWidth="1"/>
    <col min="10757" max="10757" width="3.5703125" style="34" customWidth="1"/>
    <col min="10758" max="10758" width="4.5703125" style="34" customWidth="1"/>
    <col min="10759" max="10759" width="1.140625" style="34" customWidth="1"/>
    <col min="10760" max="10760" width="7.85546875" style="34" customWidth="1"/>
    <col min="10761" max="10761" width="0" style="34" hidden="1" customWidth="1"/>
    <col min="10762" max="10762" width="5.7109375" style="34" customWidth="1"/>
    <col min="10763" max="10763" width="3.42578125" style="34" customWidth="1"/>
    <col min="10764" max="10997" width="9.140625" style="34"/>
    <col min="10998" max="10998" width="3.28515625" style="34" customWidth="1"/>
    <col min="10999" max="10999" width="8.5703125" style="34" customWidth="1"/>
    <col min="11000" max="11000" width="13.42578125" style="34" customWidth="1"/>
    <col min="11001" max="11001" width="10.140625" style="34" customWidth="1"/>
    <col min="11002" max="11002" width="4" style="34" customWidth="1"/>
    <col min="11003" max="11003" width="10.140625" style="34" customWidth="1"/>
    <col min="11004" max="11004" width="12.28515625" style="34" customWidth="1"/>
    <col min="11005" max="11005" width="8.42578125" style="34" customWidth="1"/>
    <col min="11006" max="11006" width="13.7109375" style="34" customWidth="1"/>
    <col min="11007" max="11007" width="11.42578125" style="34" customWidth="1"/>
    <col min="11008" max="11008" width="2.140625" style="34" customWidth="1"/>
    <col min="11009" max="11010" width="13.7109375" style="34" customWidth="1"/>
    <col min="11011" max="11011" width="4.7109375" style="34" customWidth="1"/>
    <col min="11012" max="11012" width="5.28515625" style="34" customWidth="1"/>
    <col min="11013" max="11013" width="3.5703125" style="34" customWidth="1"/>
    <col min="11014" max="11014" width="4.5703125" style="34" customWidth="1"/>
    <col min="11015" max="11015" width="1.140625" style="34" customWidth="1"/>
    <col min="11016" max="11016" width="7.85546875" style="34" customWidth="1"/>
    <col min="11017" max="11017" width="0" style="34" hidden="1" customWidth="1"/>
    <col min="11018" max="11018" width="5.7109375" style="34" customWidth="1"/>
    <col min="11019" max="11019" width="3.42578125" style="34" customWidth="1"/>
    <col min="11020" max="11253" width="9.140625" style="34"/>
    <col min="11254" max="11254" width="3.28515625" style="34" customWidth="1"/>
    <col min="11255" max="11255" width="8.5703125" style="34" customWidth="1"/>
    <col min="11256" max="11256" width="13.42578125" style="34" customWidth="1"/>
    <col min="11257" max="11257" width="10.140625" style="34" customWidth="1"/>
    <col min="11258" max="11258" width="4" style="34" customWidth="1"/>
    <col min="11259" max="11259" width="10.140625" style="34" customWidth="1"/>
    <col min="11260" max="11260" width="12.28515625" style="34" customWidth="1"/>
    <col min="11261" max="11261" width="8.42578125" style="34" customWidth="1"/>
    <col min="11262" max="11262" width="13.7109375" style="34" customWidth="1"/>
    <col min="11263" max="11263" width="11.42578125" style="34" customWidth="1"/>
    <col min="11264" max="11264" width="2.140625" style="34" customWidth="1"/>
    <col min="11265" max="11266" width="13.7109375" style="34" customWidth="1"/>
    <col min="11267" max="11267" width="4.7109375" style="34" customWidth="1"/>
    <col min="11268" max="11268" width="5.28515625" style="34" customWidth="1"/>
    <col min="11269" max="11269" width="3.5703125" style="34" customWidth="1"/>
    <col min="11270" max="11270" width="4.5703125" style="34" customWidth="1"/>
    <col min="11271" max="11271" width="1.140625" style="34" customWidth="1"/>
    <col min="11272" max="11272" width="7.85546875" style="34" customWidth="1"/>
    <col min="11273" max="11273" width="0" style="34" hidden="1" customWidth="1"/>
    <col min="11274" max="11274" width="5.7109375" style="34" customWidth="1"/>
    <col min="11275" max="11275" width="3.42578125" style="34" customWidth="1"/>
    <col min="11276" max="11509" width="9.140625" style="34"/>
    <col min="11510" max="11510" width="3.28515625" style="34" customWidth="1"/>
    <col min="11511" max="11511" width="8.5703125" style="34" customWidth="1"/>
    <col min="11512" max="11512" width="13.42578125" style="34" customWidth="1"/>
    <col min="11513" max="11513" width="10.140625" style="34" customWidth="1"/>
    <col min="11514" max="11514" width="4" style="34" customWidth="1"/>
    <col min="11515" max="11515" width="10.140625" style="34" customWidth="1"/>
    <col min="11516" max="11516" width="12.28515625" style="34" customWidth="1"/>
    <col min="11517" max="11517" width="8.42578125" style="34" customWidth="1"/>
    <col min="11518" max="11518" width="13.7109375" style="34" customWidth="1"/>
    <col min="11519" max="11519" width="11.42578125" style="34" customWidth="1"/>
    <col min="11520" max="11520" width="2.140625" style="34" customWidth="1"/>
    <col min="11521" max="11522" width="13.7109375" style="34" customWidth="1"/>
    <col min="11523" max="11523" width="4.7109375" style="34" customWidth="1"/>
    <col min="11524" max="11524" width="5.28515625" style="34" customWidth="1"/>
    <col min="11525" max="11525" width="3.5703125" style="34" customWidth="1"/>
    <col min="11526" max="11526" width="4.5703125" style="34" customWidth="1"/>
    <col min="11527" max="11527" width="1.140625" style="34" customWidth="1"/>
    <col min="11528" max="11528" width="7.85546875" style="34" customWidth="1"/>
    <col min="11529" max="11529" width="0" style="34" hidden="1" customWidth="1"/>
    <col min="11530" max="11530" width="5.7109375" style="34" customWidth="1"/>
    <col min="11531" max="11531" width="3.42578125" style="34" customWidth="1"/>
    <col min="11532" max="11765" width="9.140625" style="34"/>
    <col min="11766" max="11766" width="3.28515625" style="34" customWidth="1"/>
    <col min="11767" max="11767" width="8.5703125" style="34" customWidth="1"/>
    <col min="11768" max="11768" width="13.42578125" style="34" customWidth="1"/>
    <col min="11769" max="11769" width="10.140625" style="34" customWidth="1"/>
    <col min="11770" max="11770" width="4" style="34" customWidth="1"/>
    <col min="11771" max="11771" width="10.140625" style="34" customWidth="1"/>
    <col min="11772" max="11772" width="12.28515625" style="34" customWidth="1"/>
    <col min="11773" max="11773" width="8.42578125" style="34" customWidth="1"/>
    <col min="11774" max="11774" width="13.7109375" style="34" customWidth="1"/>
    <col min="11775" max="11775" width="11.42578125" style="34" customWidth="1"/>
    <col min="11776" max="11776" width="2.140625" style="34" customWidth="1"/>
    <col min="11777" max="11778" width="13.7109375" style="34" customWidth="1"/>
    <col min="11779" max="11779" width="4.7109375" style="34" customWidth="1"/>
    <col min="11780" max="11780" width="5.28515625" style="34" customWidth="1"/>
    <col min="11781" max="11781" width="3.5703125" style="34" customWidth="1"/>
    <col min="11782" max="11782" width="4.5703125" style="34" customWidth="1"/>
    <col min="11783" max="11783" width="1.140625" style="34" customWidth="1"/>
    <col min="11784" max="11784" width="7.85546875" style="34" customWidth="1"/>
    <col min="11785" max="11785" width="0" style="34" hidden="1" customWidth="1"/>
    <col min="11786" max="11786" width="5.7109375" style="34" customWidth="1"/>
    <col min="11787" max="11787" width="3.42578125" style="34" customWidth="1"/>
    <col min="11788" max="12021" width="9.140625" style="34"/>
    <col min="12022" max="12022" width="3.28515625" style="34" customWidth="1"/>
    <col min="12023" max="12023" width="8.5703125" style="34" customWidth="1"/>
    <col min="12024" max="12024" width="13.42578125" style="34" customWidth="1"/>
    <col min="12025" max="12025" width="10.140625" style="34" customWidth="1"/>
    <col min="12026" max="12026" width="4" style="34" customWidth="1"/>
    <col min="12027" max="12027" width="10.140625" style="34" customWidth="1"/>
    <col min="12028" max="12028" width="12.28515625" style="34" customWidth="1"/>
    <col min="12029" max="12029" width="8.42578125" style="34" customWidth="1"/>
    <col min="12030" max="12030" width="13.7109375" style="34" customWidth="1"/>
    <col min="12031" max="12031" width="11.42578125" style="34" customWidth="1"/>
    <col min="12032" max="12032" width="2.140625" style="34" customWidth="1"/>
    <col min="12033" max="12034" width="13.7109375" style="34" customWidth="1"/>
    <col min="12035" max="12035" width="4.7109375" style="34" customWidth="1"/>
    <col min="12036" max="12036" width="5.28515625" style="34" customWidth="1"/>
    <col min="12037" max="12037" width="3.5703125" style="34" customWidth="1"/>
    <col min="12038" max="12038" width="4.5703125" style="34" customWidth="1"/>
    <col min="12039" max="12039" width="1.140625" style="34" customWidth="1"/>
    <col min="12040" max="12040" width="7.85546875" style="34" customWidth="1"/>
    <col min="12041" max="12041" width="0" style="34" hidden="1" customWidth="1"/>
    <col min="12042" max="12042" width="5.7109375" style="34" customWidth="1"/>
    <col min="12043" max="12043" width="3.42578125" style="34" customWidth="1"/>
    <col min="12044" max="12277" width="9.140625" style="34"/>
    <col min="12278" max="12278" width="3.28515625" style="34" customWidth="1"/>
    <col min="12279" max="12279" width="8.5703125" style="34" customWidth="1"/>
    <col min="12280" max="12280" width="13.42578125" style="34" customWidth="1"/>
    <col min="12281" max="12281" width="10.140625" style="34" customWidth="1"/>
    <col min="12282" max="12282" width="4" style="34" customWidth="1"/>
    <col min="12283" max="12283" width="10.140625" style="34" customWidth="1"/>
    <col min="12284" max="12284" width="12.28515625" style="34" customWidth="1"/>
    <col min="12285" max="12285" width="8.42578125" style="34" customWidth="1"/>
    <col min="12286" max="12286" width="13.7109375" style="34" customWidth="1"/>
    <col min="12287" max="12287" width="11.42578125" style="34" customWidth="1"/>
    <col min="12288" max="12288" width="2.140625" style="34" customWidth="1"/>
    <col min="12289" max="12290" width="13.7109375" style="34" customWidth="1"/>
    <col min="12291" max="12291" width="4.7109375" style="34" customWidth="1"/>
    <col min="12292" max="12292" width="5.28515625" style="34" customWidth="1"/>
    <col min="12293" max="12293" width="3.5703125" style="34" customWidth="1"/>
    <col min="12294" max="12294" width="4.5703125" style="34" customWidth="1"/>
    <col min="12295" max="12295" width="1.140625" style="34" customWidth="1"/>
    <col min="12296" max="12296" width="7.85546875" style="34" customWidth="1"/>
    <col min="12297" max="12297" width="0" style="34" hidden="1" customWidth="1"/>
    <col min="12298" max="12298" width="5.7109375" style="34" customWidth="1"/>
    <col min="12299" max="12299" width="3.42578125" style="34" customWidth="1"/>
    <col min="12300" max="12533" width="9.140625" style="34"/>
    <col min="12534" max="12534" width="3.28515625" style="34" customWidth="1"/>
    <col min="12535" max="12535" width="8.5703125" style="34" customWidth="1"/>
    <col min="12536" max="12536" width="13.42578125" style="34" customWidth="1"/>
    <col min="12537" max="12537" width="10.140625" style="34" customWidth="1"/>
    <col min="12538" max="12538" width="4" style="34" customWidth="1"/>
    <col min="12539" max="12539" width="10.140625" style="34" customWidth="1"/>
    <col min="12540" max="12540" width="12.28515625" style="34" customWidth="1"/>
    <col min="12541" max="12541" width="8.42578125" style="34" customWidth="1"/>
    <col min="12542" max="12542" width="13.7109375" style="34" customWidth="1"/>
    <col min="12543" max="12543" width="11.42578125" style="34" customWidth="1"/>
    <col min="12544" max="12544" width="2.140625" style="34" customWidth="1"/>
    <col min="12545" max="12546" width="13.7109375" style="34" customWidth="1"/>
    <col min="12547" max="12547" width="4.7109375" style="34" customWidth="1"/>
    <col min="12548" max="12548" width="5.28515625" style="34" customWidth="1"/>
    <col min="12549" max="12549" width="3.5703125" style="34" customWidth="1"/>
    <col min="12550" max="12550" width="4.5703125" style="34" customWidth="1"/>
    <col min="12551" max="12551" width="1.140625" style="34" customWidth="1"/>
    <col min="12552" max="12552" width="7.85546875" style="34" customWidth="1"/>
    <col min="12553" max="12553" width="0" style="34" hidden="1" customWidth="1"/>
    <col min="12554" max="12554" width="5.7109375" style="34" customWidth="1"/>
    <col min="12555" max="12555" width="3.42578125" style="34" customWidth="1"/>
    <col min="12556" max="12789" width="9.140625" style="34"/>
    <col min="12790" max="12790" width="3.28515625" style="34" customWidth="1"/>
    <col min="12791" max="12791" width="8.5703125" style="34" customWidth="1"/>
    <col min="12792" max="12792" width="13.42578125" style="34" customWidth="1"/>
    <col min="12793" max="12793" width="10.140625" style="34" customWidth="1"/>
    <col min="12794" max="12794" width="4" style="34" customWidth="1"/>
    <col min="12795" max="12795" width="10.140625" style="34" customWidth="1"/>
    <col min="12796" max="12796" width="12.28515625" style="34" customWidth="1"/>
    <col min="12797" max="12797" width="8.42578125" style="34" customWidth="1"/>
    <col min="12798" max="12798" width="13.7109375" style="34" customWidth="1"/>
    <col min="12799" max="12799" width="11.42578125" style="34" customWidth="1"/>
    <col min="12800" max="12800" width="2.140625" style="34" customWidth="1"/>
    <col min="12801" max="12802" width="13.7109375" style="34" customWidth="1"/>
    <col min="12803" max="12803" width="4.7109375" style="34" customWidth="1"/>
    <col min="12804" max="12804" width="5.28515625" style="34" customWidth="1"/>
    <col min="12805" max="12805" width="3.5703125" style="34" customWidth="1"/>
    <col min="12806" max="12806" width="4.5703125" style="34" customWidth="1"/>
    <col min="12807" max="12807" width="1.140625" style="34" customWidth="1"/>
    <col min="12808" max="12808" width="7.85546875" style="34" customWidth="1"/>
    <col min="12809" max="12809" width="0" style="34" hidden="1" customWidth="1"/>
    <col min="12810" max="12810" width="5.7109375" style="34" customWidth="1"/>
    <col min="12811" max="12811" width="3.42578125" style="34" customWidth="1"/>
    <col min="12812" max="13045" width="9.140625" style="34"/>
    <col min="13046" max="13046" width="3.28515625" style="34" customWidth="1"/>
    <col min="13047" max="13047" width="8.5703125" style="34" customWidth="1"/>
    <col min="13048" max="13048" width="13.42578125" style="34" customWidth="1"/>
    <col min="13049" max="13049" width="10.140625" style="34" customWidth="1"/>
    <col min="13050" max="13050" width="4" style="34" customWidth="1"/>
    <col min="13051" max="13051" width="10.140625" style="34" customWidth="1"/>
    <col min="13052" max="13052" width="12.28515625" style="34" customWidth="1"/>
    <col min="13053" max="13053" width="8.42578125" style="34" customWidth="1"/>
    <col min="13054" max="13054" width="13.7109375" style="34" customWidth="1"/>
    <col min="13055" max="13055" width="11.42578125" style="34" customWidth="1"/>
    <col min="13056" max="13056" width="2.140625" style="34" customWidth="1"/>
    <col min="13057" max="13058" width="13.7109375" style="34" customWidth="1"/>
    <col min="13059" max="13059" width="4.7109375" style="34" customWidth="1"/>
    <col min="13060" max="13060" width="5.28515625" style="34" customWidth="1"/>
    <col min="13061" max="13061" width="3.5703125" style="34" customWidth="1"/>
    <col min="13062" max="13062" width="4.5703125" style="34" customWidth="1"/>
    <col min="13063" max="13063" width="1.140625" style="34" customWidth="1"/>
    <col min="13064" max="13064" width="7.85546875" style="34" customWidth="1"/>
    <col min="13065" max="13065" width="0" style="34" hidden="1" customWidth="1"/>
    <col min="13066" max="13066" width="5.7109375" style="34" customWidth="1"/>
    <col min="13067" max="13067" width="3.42578125" style="34" customWidth="1"/>
    <col min="13068" max="13301" width="9.140625" style="34"/>
    <col min="13302" max="13302" width="3.28515625" style="34" customWidth="1"/>
    <col min="13303" max="13303" width="8.5703125" style="34" customWidth="1"/>
    <col min="13304" max="13304" width="13.42578125" style="34" customWidth="1"/>
    <col min="13305" max="13305" width="10.140625" style="34" customWidth="1"/>
    <col min="13306" max="13306" width="4" style="34" customWidth="1"/>
    <col min="13307" max="13307" width="10.140625" style="34" customWidth="1"/>
    <col min="13308" max="13308" width="12.28515625" style="34" customWidth="1"/>
    <col min="13309" max="13309" width="8.42578125" style="34" customWidth="1"/>
    <col min="13310" max="13310" width="13.7109375" style="34" customWidth="1"/>
    <col min="13311" max="13311" width="11.42578125" style="34" customWidth="1"/>
    <col min="13312" max="13312" width="2.140625" style="34" customWidth="1"/>
    <col min="13313" max="13314" width="13.7109375" style="34" customWidth="1"/>
    <col min="13315" max="13315" width="4.7109375" style="34" customWidth="1"/>
    <col min="13316" max="13316" width="5.28515625" style="34" customWidth="1"/>
    <col min="13317" max="13317" width="3.5703125" style="34" customWidth="1"/>
    <col min="13318" max="13318" width="4.5703125" style="34" customWidth="1"/>
    <col min="13319" max="13319" width="1.140625" style="34" customWidth="1"/>
    <col min="13320" max="13320" width="7.85546875" style="34" customWidth="1"/>
    <col min="13321" max="13321" width="0" style="34" hidden="1" customWidth="1"/>
    <col min="13322" max="13322" width="5.7109375" style="34" customWidth="1"/>
    <col min="13323" max="13323" width="3.42578125" style="34" customWidth="1"/>
    <col min="13324" max="13557" width="9.140625" style="34"/>
    <col min="13558" max="13558" width="3.28515625" style="34" customWidth="1"/>
    <col min="13559" max="13559" width="8.5703125" style="34" customWidth="1"/>
    <col min="13560" max="13560" width="13.42578125" style="34" customWidth="1"/>
    <col min="13561" max="13561" width="10.140625" style="34" customWidth="1"/>
    <col min="13562" max="13562" width="4" style="34" customWidth="1"/>
    <col min="13563" max="13563" width="10.140625" style="34" customWidth="1"/>
    <col min="13564" max="13564" width="12.28515625" style="34" customWidth="1"/>
    <col min="13565" max="13565" width="8.42578125" style="34" customWidth="1"/>
    <col min="13566" max="13566" width="13.7109375" style="34" customWidth="1"/>
    <col min="13567" max="13567" width="11.42578125" style="34" customWidth="1"/>
    <col min="13568" max="13568" width="2.140625" style="34" customWidth="1"/>
    <col min="13569" max="13570" width="13.7109375" style="34" customWidth="1"/>
    <col min="13571" max="13571" width="4.7109375" style="34" customWidth="1"/>
    <col min="13572" max="13572" width="5.28515625" style="34" customWidth="1"/>
    <col min="13573" max="13573" width="3.5703125" style="34" customWidth="1"/>
    <col min="13574" max="13574" width="4.5703125" style="34" customWidth="1"/>
    <col min="13575" max="13575" width="1.140625" style="34" customWidth="1"/>
    <col min="13576" max="13576" width="7.85546875" style="34" customWidth="1"/>
    <col min="13577" max="13577" width="0" style="34" hidden="1" customWidth="1"/>
    <col min="13578" max="13578" width="5.7109375" style="34" customWidth="1"/>
    <col min="13579" max="13579" width="3.42578125" style="34" customWidth="1"/>
    <col min="13580" max="13813" width="9.140625" style="34"/>
    <col min="13814" max="13814" width="3.28515625" style="34" customWidth="1"/>
    <col min="13815" max="13815" width="8.5703125" style="34" customWidth="1"/>
    <col min="13816" max="13816" width="13.42578125" style="34" customWidth="1"/>
    <col min="13817" max="13817" width="10.140625" style="34" customWidth="1"/>
    <col min="13818" max="13818" width="4" style="34" customWidth="1"/>
    <col min="13819" max="13819" width="10.140625" style="34" customWidth="1"/>
    <col min="13820" max="13820" width="12.28515625" style="34" customWidth="1"/>
    <col min="13821" max="13821" width="8.42578125" style="34" customWidth="1"/>
    <col min="13822" max="13822" width="13.7109375" style="34" customWidth="1"/>
    <col min="13823" max="13823" width="11.42578125" style="34" customWidth="1"/>
    <col min="13824" max="13824" width="2.140625" style="34" customWidth="1"/>
    <col min="13825" max="13826" width="13.7109375" style="34" customWidth="1"/>
    <col min="13827" max="13827" width="4.7109375" style="34" customWidth="1"/>
    <col min="13828" max="13828" width="5.28515625" style="34" customWidth="1"/>
    <col min="13829" max="13829" width="3.5703125" style="34" customWidth="1"/>
    <col min="13830" max="13830" width="4.5703125" style="34" customWidth="1"/>
    <col min="13831" max="13831" width="1.140625" style="34" customWidth="1"/>
    <col min="13832" max="13832" width="7.85546875" style="34" customWidth="1"/>
    <col min="13833" max="13833" width="0" style="34" hidden="1" customWidth="1"/>
    <col min="13834" max="13834" width="5.7109375" style="34" customWidth="1"/>
    <col min="13835" max="13835" width="3.42578125" style="34" customWidth="1"/>
    <col min="13836" max="14069" width="9.140625" style="34"/>
    <col min="14070" max="14070" width="3.28515625" style="34" customWidth="1"/>
    <col min="14071" max="14071" width="8.5703125" style="34" customWidth="1"/>
    <col min="14072" max="14072" width="13.42578125" style="34" customWidth="1"/>
    <col min="14073" max="14073" width="10.140625" style="34" customWidth="1"/>
    <col min="14074" max="14074" width="4" style="34" customWidth="1"/>
    <col min="14075" max="14075" width="10.140625" style="34" customWidth="1"/>
    <col min="14076" max="14076" width="12.28515625" style="34" customWidth="1"/>
    <col min="14077" max="14077" width="8.42578125" style="34" customWidth="1"/>
    <col min="14078" max="14078" width="13.7109375" style="34" customWidth="1"/>
    <col min="14079" max="14079" width="11.42578125" style="34" customWidth="1"/>
    <col min="14080" max="14080" width="2.140625" style="34" customWidth="1"/>
    <col min="14081" max="14082" width="13.7109375" style="34" customWidth="1"/>
    <col min="14083" max="14083" width="4.7109375" style="34" customWidth="1"/>
    <col min="14084" max="14084" width="5.28515625" style="34" customWidth="1"/>
    <col min="14085" max="14085" width="3.5703125" style="34" customWidth="1"/>
    <col min="14086" max="14086" width="4.5703125" style="34" customWidth="1"/>
    <col min="14087" max="14087" width="1.140625" style="34" customWidth="1"/>
    <col min="14088" max="14088" width="7.85546875" style="34" customWidth="1"/>
    <col min="14089" max="14089" width="0" style="34" hidden="1" customWidth="1"/>
    <col min="14090" max="14090" width="5.7109375" style="34" customWidth="1"/>
    <col min="14091" max="14091" width="3.42578125" style="34" customWidth="1"/>
    <col min="14092" max="14325" width="9.140625" style="34"/>
    <col min="14326" max="14326" width="3.28515625" style="34" customWidth="1"/>
    <col min="14327" max="14327" width="8.5703125" style="34" customWidth="1"/>
    <col min="14328" max="14328" width="13.42578125" style="34" customWidth="1"/>
    <col min="14329" max="14329" width="10.140625" style="34" customWidth="1"/>
    <col min="14330" max="14330" width="4" style="34" customWidth="1"/>
    <col min="14331" max="14331" width="10.140625" style="34" customWidth="1"/>
    <col min="14332" max="14332" width="12.28515625" style="34" customWidth="1"/>
    <col min="14333" max="14333" width="8.42578125" style="34" customWidth="1"/>
    <col min="14334" max="14334" width="13.7109375" style="34" customWidth="1"/>
    <col min="14335" max="14335" width="11.42578125" style="34" customWidth="1"/>
    <col min="14336" max="14336" width="2.140625" style="34" customWidth="1"/>
    <col min="14337" max="14338" width="13.7109375" style="34" customWidth="1"/>
    <col min="14339" max="14339" width="4.7109375" style="34" customWidth="1"/>
    <col min="14340" max="14340" width="5.28515625" style="34" customWidth="1"/>
    <col min="14341" max="14341" width="3.5703125" style="34" customWidth="1"/>
    <col min="14342" max="14342" width="4.5703125" style="34" customWidth="1"/>
    <col min="14343" max="14343" width="1.140625" style="34" customWidth="1"/>
    <col min="14344" max="14344" width="7.85546875" style="34" customWidth="1"/>
    <col min="14345" max="14345" width="0" style="34" hidden="1" customWidth="1"/>
    <col min="14346" max="14346" width="5.7109375" style="34" customWidth="1"/>
    <col min="14347" max="14347" width="3.42578125" style="34" customWidth="1"/>
    <col min="14348" max="14581" width="9.140625" style="34"/>
    <col min="14582" max="14582" width="3.28515625" style="34" customWidth="1"/>
    <col min="14583" max="14583" width="8.5703125" style="34" customWidth="1"/>
    <col min="14584" max="14584" width="13.42578125" style="34" customWidth="1"/>
    <col min="14585" max="14585" width="10.140625" style="34" customWidth="1"/>
    <col min="14586" max="14586" width="4" style="34" customWidth="1"/>
    <col min="14587" max="14587" width="10.140625" style="34" customWidth="1"/>
    <col min="14588" max="14588" width="12.28515625" style="34" customWidth="1"/>
    <col min="14589" max="14589" width="8.42578125" style="34" customWidth="1"/>
    <col min="14590" max="14590" width="13.7109375" style="34" customWidth="1"/>
    <col min="14591" max="14591" width="11.42578125" style="34" customWidth="1"/>
    <col min="14592" max="14592" width="2.140625" style="34" customWidth="1"/>
    <col min="14593" max="14594" width="13.7109375" style="34" customWidth="1"/>
    <col min="14595" max="14595" width="4.7109375" style="34" customWidth="1"/>
    <col min="14596" max="14596" width="5.28515625" style="34" customWidth="1"/>
    <col min="14597" max="14597" width="3.5703125" style="34" customWidth="1"/>
    <col min="14598" max="14598" width="4.5703125" style="34" customWidth="1"/>
    <col min="14599" max="14599" width="1.140625" style="34" customWidth="1"/>
    <col min="14600" max="14600" width="7.85546875" style="34" customWidth="1"/>
    <col min="14601" max="14601" width="0" style="34" hidden="1" customWidth="1"/>
    <col min="14602" max="14602" width="5.7109375" style="34" customWidth="1"/>
    <col min="14603" max="14603" width="3.42578125" style="34" customWidth="1"/>
    <col min="14604" max="14837" width="9.140625" style="34"/>
    <col min="14838" max="14838" width="3.28515625" style="34" customWidth="1"/>
    <col min="14839" max="14839" width="8.5703125" style="34" customWidth="1"/>
    <col min="14840" max="14840" width="13.42578125" style="34" customWidth="1"/>
    <col min="14841" max="14841" width="10.140625" style="34" customWidth="1"/>
    <col min="14842" max="14842" width="4" style="34" customWidth="1"/>
    <col min="14843" max="14843" width="10.140625" style="34" customWidth="1"/>
    <col min="14844" max="14844" width="12.28515625" style="34" customWidth="1"/>
    <col min="14845" max="14845" width="8.42578125" style="34" customWidth="1"/>
    <col min="14846" max="14846" width="13.7109375" style="34" customWidth="1"/>
    <col min="14847" max="14847" width="11.42578125" style="34" customWidth="1"/>
    <col min="14848" max="14848" width="2.140625" style="34" customWidth="1"/>
    <col min="14849" max="14850" width="13.7109375" style="34" customWidth="1"/>
    <col min="14851" max="14851" width="4.7109375" style="34" customWidth="1"/>
    <col min="14852" max="14852" width="5.28515625" style="34" customWidth="1"/>
    <col min="14853" max="14853" width="3.5703125" style="34" customWidth="1"/>
    <col min="14854" max="14854" width="4.5703125" style="34" customWidth="1"/>
    <col min="14855" max="14855" width="1.140625" style="34" customWidth="1"/>
    <col min="14856" max="14856" width="7.85546875" style="34" customWidth="1"/>
    <col min="14857" max="14857" width="0" style="34" hidden="1" customWidth="1"/>
    <col min="14858" max="14858" width="5.7109375" style="34" customWidth="1"/>
    <col min="14859" max="14859" width="3.42578125" style="34" customWidth="1"/>
    <col min="14860" max="15093" width="9.140625" style="34"/>
    <col min="15094" max="15094" width="3.28515625" style="34" customWidth="1"/>
    <col min="15095" max="15095" width="8.5703125" style="34" customWidth="1"/>
    <col min="15096" max="15096" width="13.42578125" style="34" customWidth="1"/>
    <col min="15097" max="15097" width="10.140625" style="34" customWidth="1"/>
    <col min="15098" max="15098" width="4" style="34" customWidth="1"/>
    <col min="15099" max="15099" width="10.140625" style="34" customWidth="1"/>
    <col min="15100" max="15100" width="12.28515625" style="34" customWidth="1"/>
    <col min="15101" max="15101" width="8.42578125" style="34" customWidth="1"/>
    <col min="15102" max="15102" width="13.7109375" style="34" customWidth="1"/>
    <col min="15103" max="15103" width="11.42578125" style="34" customWidth="1"/>
    <col min="15104" max="15104" width="2.140625" style="34" customWidth="1"/>
    <col min="15105" max="15106" width="13.7109375" style="34" customWidth="1"/>
    <col min="15107" max="15107" width="4.7109375" style="34" customWidth="1"/>
    <col min="15108" max="15108" width="5.28515625" style="34" customWidth="1"/>
    <col min="15109" max="15109" width="3.5703125" style="34" customWidth="1"/>
    <col min="15110" max="15110" width="4.5703125" style="34" customWidth="1"/>
    <col min="15111" max="15111" width="1.140625" style="34" customWidth="1"/>
    <col min="15112" max="15112" width="7.85546875" style="34" customWidth="1"/>
    <col min="15113" max="15113" width="0" style="34" hidden="1" customWidth="1"/>
    <col min="15114" max="15114" width="5.7109375" style="34" customWidth="1"/>
    <col min="15115" max="15115" width="3.42578125" style="34" customWidth="1"/>
    <col min="15116" max="15349" width="9.140625" style="34"/>
    <col min="15350" max="15350" width="3.28515625" style="34" customWidth="1"/>
    <col min="15351" max="15351" width="8.5703125" style="34" customWidth="1"/>
    <col min="15352" max="15352" width="13.42578125" style="34" customWidth="1"/>
    <col min="15353" max="15353" width="10.140625" style="34" customWidth="1"/>
    <col min="15354" max="15354" width="4" style="34" customWidth="1"/>
    <col min="15355" max="15355" width="10.140625" style="34" customWidth="1"/>
    <col min="15356" max="15356" width="12.28515625" style="34" customWidth="1"/>
    <col min="15357" max="15357" width="8.42578125" style="34" customWidth="1"/>
    <col min="15358" max="15358" width="13.7109375" style="34" customWidth="1"/>
    <col min="15359" max="15359" width="11.42578125" style="34" customWidth="1"/>
    <col min="15360" max="15360" width="2.140625" style="34" customWidth="1"/>
    <col min="15361" max="15362" width="13.7109375" style="34" customWidth="1"/>
    <col min="15363" max="15363" width="4.7109375" style="34" customWidth="1"/>
    <col min="15364" max="15364" width="5.28515625" style="34" customWidth="1"/>
    <col min="15365" max="15365" width="3.5703125" style="34" customWidth="1"/>
    <col min="15366" max="15366" width="4.5703125" style="34" customWidth="1"/>
    <col min="15367" max="15367" width="1.140625" style="34" customWidth="1"/>
    <col min="15368" max="15368" width="7.85546875" style="34" customWidth="1"/>
    <col min="15369" max="15369" width="0" style="34" hidden="1" customWidth="1"/>
    <col min="15370" max="15370" width="5.7109375" style="34" customWidth="1"/>
    <col min="15371" max="15371" width="3.42578125" style="34" customWidth="1"/>
    <col min="15372" max="15605" width="9.140625" style="34"/>
    <col min="15606" max="15606" width="3.28515625" style="34" customWidth="1"/>
    <col min="15607" max="15607" width="8.5703125" style="34" customWidth="1"/>
    <col min="15608" max="15608" width="13.42578125" style="34" customWidth="1"/>
    <col min="15609" max="15609" width="10.140625" style="34" customWidth="1"/>
    <col min="15610" max="15610" width="4" style="34" customWidth="1"/>
    <col min="15611" max="15611" width="10.140625" style="34" customWidth="1"/>
    <col min="15612" max="15612" width="12.28515625" style="34" customWidth="1"/>
    <col min="15613" max="15613" width="8.42578125" style="34" customWidth="1"/>
    <col min="15614" max="15614" width="13.7109375" style="34" customWidth="1"/>
    <col min="15615" max="15615" width="11.42578125" style="34" customWidth="1"/>
    <col min="15616" max="15616" width="2.140625" style="34" customWidth="1"/>
    <col min="15617" max="15618" width="13.7109375" style="34" customWidth="1"/>
    <col min="15619" max="15619" width="4.7109375" style="34" customWidth="1"/>
    <col min="15620" max="15620" width="5.28515625" style="34" customWidth="1"/>
    <col min="15621" max="15621" width="3.5703125" style="34" customWidth="1"/>
    <col min="15622" max="15622" width="4.5703125" style="34" customWidth="1"/>
    <col min="15623" max="15623" width="1.140625" style="34" customWidth="1"/>
    <col min="15624" max="15624" width="7.85546875" style="34" customWidth="1"/>
    <col min="15625" max="15625" width="0" style="34" hidden="1" customWidth="1"/>
    <col min="15626" max="15626" width="5.7109375" style="34" customWidth="1"/>
    <col min="15627" max="15627" width="3.42578125" style="34" customWidth="1"/>
    <col min="15628" max="15861" width="9.140625" style="34"/>
    <col min="15862" max="15862" width="3.28515625" style="34" customWidth="1"/>
    <col min="15863" max="15863" width="8.5703125" style="34" customWidth="1"/>
    <col min="15864" max="15864" width="13.42578125" style="34" customWidth="1"/>
    <col min="15865" max="15865" width="10.140625" style="34" customWidth="1"/>
    <col min="15866" max="15866" width="4" style="34" customWidth="1"/>
    <col min="15867" max="15867" width="10.140625" style="34" customWidth="1"/>
    <col min="15868" max="15868" width="12.28515625" style="34" customWidth="1"/>
    <col min="15869" max="15869" width="8.42578125" style="34" customWidth="1"/>
    <col min="15870" max="15870" width="13.7109375" style="34" customWidth="1"/>
    <col min="15871" max="15871" width="11.42578125" style="34" customWidth="1"/>
    <col min="15872" max="15872" width="2.140625" style="34" customWidth="1"/>
    <col min="15873" max="15874" width="13.7109375" style="34" customWidth="1"/>
    <col min="15875" max="15875" width="4.7109375" style="34" customWidth="1"/>
    <col min="15876" max="15876" width="5.28515625" style="34" customWidth="1"/>
    <col min="15877" max="15877" width="3.5703125" style="34" customWidth="1"/>
    <col min="15878" max="15878" width="4.5703125" style="34" customWidth="1"/>
    <col min="15879" max="15879" width="1.140625" style="34" customWidth="1"/>
    <col min="15880" max="15880" width="7.85546875" style="34" customWidth="1"/>
    <col min="15881" max="15881" width="0" style="34" hidden="1" customWidth="1"/>
    <col min="15882" max="15882" width="5.7109375" style="34" customWidth="1"/>
    <col min="15883" max="15883" width="3.42578125" style="34" customWidth="1"/>
    <col min="15884" max="16117" width="9.140625" style="34"/>
    <col min="16118" max="16118" width="3.28515625" style="34" customWidth="1"/>
    <col min="16119" max="16119" width="8.5703125" style="34" customWidth="1"/>
    <col min="16120" max="16120" width="13.42578125" style="34" customWidth="1"/>
    <col min="16121" max="16121" width="10.140625" style="34" customWidth="1"/>
    <col min="16122" max="16122" width="4" style="34" customWidth="1"/>
    <col min="16123" max="16123" width="10.140625" style="34" customWidth="1"/>
    <col min="16124" max="16124" width="12.28515625" style="34" customWidth="1"/>
    <col min="16125" max="16125" width="8.42578125" style="34" customWidth="1"/>
    <col min="16126" max="16126" width="13.7109375" style="34" customWidth="1"/>
    <col min="16127" max="16127" width="11.42578125" style="34" customWidth="1"/>
    <col min="16128" max="16128" width="2.140625" style="34" customWidth="1"/>
    <col min="16129" max="16130" width="13.7109375" style="34" customWidth="1"/>
    <col min="16131" max="16131" width="4.7109375" style="34" customWidth="1"/>
    <col min="16132" max="16132" width="5.28515625" style="34" customWidth="1"/>
    <col min="16133" max="16133" width="3.5703125" style="34" customWidth="1"/>
    <col min="16134" max="16134" width="4.5703125" style="34" customWidth="1"/>
    <col min="16135" max="16135" width="1.140625" style="34" customWidth="1"/>
    <col min="16136" max="16136" width="7.85546875" style="34" customWidth="1"/>
    <col min="16137" max="16137" width="0" style="34" hidden="1" customWidth="1"/>
    <col min="16138" max="16138" width="5.7109375" style="34" customWidth="1"/>
    <col min="16139" max="16139" width="3.42578125" style="34" customWidth="1"/>
    <col min="16140" max="16384" width="9.140625" style="34"/>
  </cols>
  <sheetData>
    <row r="1" spans="1:16" ht="4.5" customHeight="1" x14ac:dyDescent="0.2"/>
    <row r="2" spans="1:16" ht="12.75" customHeight="1" x14ac:dyDescent="0.2">
      <c r="H2" s="52"/>
      <c r="I2" s="142"/>
      <c r="J2" s="142"/>
    </row>
    <row r="3" spans="1:16" ht="20.25" customHeight="1" x14ac:dyDescent="0.2">
      <c r="B3" s="149" t="s">
        <v>128</v>
      </c>
      <c r="C3" s="149"/>
      <c r="D3" s="149"/>
      <c r="E3" s="149"/>
      <c r="F3" s="149"/>
      <c r="G3" s="149"/>
      <c r="H3" s="149"/>
      <c r="I3" s="142"/>
      <c r="J3" s="142"/>
    </row>
    <row r="4" spans="1:16" x14ac:dyDescent="0.2">
      <c r="B4" s="52"/>
      <c r="C4" s="150" t="s">
        <v>102</v>
      </c>
      <c r="D4" s="150"/>
      <c r="E4" s="150"/>
      <c r="F4" s="150"/>
      <c r="G4" s="150"/>
      <c r="H4" s="150"/>
    </row>
    <row r="5" spans="1:16" ht="18" customHeight="1" x14ac:dyDescent="0.2"/>
    <row r="6" spans="1:16" x14ac:dyDescent="0.2">
      <c r="B6" s="49"/>
      <c r="C6" s="50"/>
      <c r="D6" s="51"/>
      <c r="E6" s="65"/>
      <c r="F6" s="51"/>
      <c r="G6" s="65"/>
      <c r="H6" s="65"/>
    </row>
    <row r="7" spans="1:16" ht="12.75" customHeight="1" x14ac:dyDescent="0.2">
      <c r="B7" s="47" t="s">
        <v>11</v>
      </c>
      <c r="C7" s="76" t="s">
        <v>17</v>
      </c>
      <c r="D7" s="60" t="s">
        <v>118</v>
      </c>
      <c r="E7" s="75" t="s">
        <v>119</v>
      </c>
      <c r="F7" s="48" t="s">
        <v>123</v>
      </c>
      <c r="G7" s="60" t="s">
        <v>124</v>
      </c>
      <c r="H7" s="60" t="s">
        <v>125</v>
      </c>
    </row>
    <row r="8" spans="1:16" ht="12.75" customHeight="1" x14ac:dyDescent="0.2">
      <c r="B8" s="82"/>
      <c r="C8" s="89" t="s">
        <v>54</v>
      </c>
      <c r="D8" s="152">
        <f>D12+D79+D84</f>
        <v>2545724.2999999998</v>
      </c>
      <c r="E8" s="152">
        <f>E12+E53+E61+E79+E84+E45+E69</f>
        <v>3524700</v>
      </c>
      <c r="F8" s="152">
        <f>F12+F53+F61+F79+F84+F45+F69</f>
        <v>5493100</v>
      </c>
      <c r="G8" s="152">
        <f t="shared" ref="G8:H8" si="0">G12+G53+G61+G79+G84+G45+G69</f>
        <v>4114000</v>
      </c>
      <c r="H8" s="152">
        <f t="shared" si="0"/>
        <v>3794350</v>
      </c>
    </row>
    <row r="9" spans="1:16" ht="15.75" customHeight="1" x14ac:dyDescent="0.2">
      <c r="B9" s="82" t="s">
        <v>108</v>
      </c>
      <c r="C9" s="91" t="s">
        <v>109</v>
      </c>
      <c r="D9" s="153"/>
      <c r="E9" s="153"/>
      <c r="F9" s="153"/>
      <c r="G9" s="153"/>
      <c r="H9" s="153"/>
    </row>
    <row r="10" spans="1:16" ht="14.25" customHeight="1" x14ac:dyDescent="0.2">
      <c r="A10" s="38"/>
      <c r="B10" s="82" t="s">
        <v>106</v>
      </c>
      <c r="C10" s="91" t="s">
        <v>107</v>
      </c>
      <c r="D10" s="153"/>
      <c r="E10" s="153"/>
      <c r="F10" s="153"/>
      <c r="G10" s="153"/>
      <c r="H10" s="153"/>
    </row>
    <row r="11" spans="1:16" ht="18.75" customHeight="1" x14ac:dyDescent="0.2">
      <c r="B11" s="82" t="s">
        <v>105</v>
      </c>
      <c r="C11" s="91" t="s">
        <v>104</v>
      </c>
      <c r="D11" s="154"/>
      <c r="E11" s="154"/>
      <c r="F11" s="154"/>
      <c r="G11" s="154"/>
      <c r="H11" s="154"/>
      <c r="M11" s="46"/>
      <c r="N11" s="46"/>
      <c r="P11" s="46"/>
    </row>
    <row r="12" spans="1:16" ht="22.5" customHeight="1" x14ac:dyDescent="0.2">
      <c r="B12" s="82" t="s">
        <v>96</v>
      </c>
      <c r="C12" s="89" t="s">
        <v>117</v>
      </c>
      <c r="D12" s="83">
        <f t="shared" ref="D12:H12" si="1">D13</f>
        <v>1987210.49</v>
      </c>
      <c r="E12" s="83">
        <f>E13</f>
        <v>2951350</v>
      </c>
      <c r="F12" s="83">
        <f>F13</f>
        <v>3204650</v>
      </c>
      <c r="G12" s="83">
        <f t="shared" si="1"/>
        <v>3201950</v>
      </c>
      <c r="H12" s="83">
        <f t="shared" si="1"/>
        <v>3203050</v>
      </c>
      <c r="L12" s="46"/>
      <c r="M12" s="46"/>
      <c r="N12" s="46"/>
      <c r="P12" s="46"/>
    </row>
    <row r="13" spans="1:16" ht="21" customHeight="1" x14ac:dyDescent="0.2">
      <c r="B13" s="151" t="s">
        <v>103</v>
      </c>
      <c r="C13" s="151"/>
      <c r="D13" s="83">
        <f>D14+D18+D22+D27+D30+D34+D38+D42</f>
        <v>1987210.49</v>
      </c>
      <c r="E13" s="83">
        <f>E14+E18+E22+E27+E30+E34+E38+E42</f>
        <v>2951350</v>
      </c>
      <c r="F13" s="83">
        <f t="shared" ref="F13:H13" si="2">F14+F18+F22+F27+F30+F34+F38+F42</f>
        <v>3204650</v>
      </c>
      <c r="G13" s="83">
        <f t="shared" si="2"/>
        <v>3201950</v>
      </c>
      <c r="H13" s="83">
        <f t="shared" si="2"/>
        <v>3203050</v>
      </c>
      <c r="M13" s="46"/>
      <c r="N13" s="46"/>
      <c r="O13" s="46"/>
      <c r="P13" s="46"/>
    </row>
    <row r="14" spans="1:16" ht="12.75" customHeight="1" x14ac:dyDescent="0.2">
      <c r="B14" s="61" t="s">
        <v>68</v>
      </c>
      <c r="C14" s="77" t="s">
        <v>67</v>
      </c>
      <c r="D14" s="62">
        <f>D15</f>
        <v>1565975.75</v>
      </c>
      <c r="E14" s="62">
        <f>E15</f>
        <v>2319000</v>
      </c>
      <c r="F14" s="62">
        <f>F15</f>
        <v>2475100</v>
      </c>
      <c r="G14" s="62">
        <f>G15</f>
        <v>2471500</v>
      </c>
      <c r="H14" s="62">
        <f>H15</f>
        <v>2471500</v>
      </c>
      <c r="L14" s="46"/>
      <c r="M14" s="46"/>
      <c r="N14" s="46"/>
    </row>
    <row r="15" spans="1:16" ht="12.75" customHeight="1" x14ac:dyDescent="0.2">
      <c r="B15" s="39" t="s">
        <v>55</v>
      </c>
      <c r="C15" s="78" t="s">
        <v>5</v>
      </c>
      <c r="D15" s="63">
        <f t="shared" ref="D15:H15" si="3">SUM(D16:D17)</f>
        <v>1565975.75</v>
      </c>
      <c r="E15" s="63">
        <v>2319000</v>
      </c>
      <c r="F15" s="63">
        <f t="shared" si="3"/>
        <v>2475100</v>
      </c>
      <c r="G15" s="63">
        <f t="shared" si="3"/>
        <v>2471500</v>
      </c>
      <c r="H15" s="63">
        <f t="shared" si="3"/>
        <v>2471500</v>
      </c>
      <c r="L15" s="46"/>
    </row>
    <row r="16" spans="1:16" ht="12.75" customHeight="1" x14ac:dyDescent="0.2">
      <c r="B16" s="39" t="s">
        <v>56</v>
      </c>
      <c r="C16" s="78" t="s">
        <v>6</v>
      </c>
      <c r="D16" s="63">
        <v>1396644.43</v>
      </c>
      <c r="E16" s="63">
        <v>2073000</v>
      </c>
      <c r="F16" s="41">
        <v>2249000</v>
      </c>
      <c r="G16" s="63">
        <f>2274000-10200</f>
        <v>2263800</v>
      </c>
      <c r="H16" s="63">
        <f>2274000-10200</f>
        <v>2263800</v>
      </c>
    </row>
    <row r="17" spans="2:14" ht="12.75" customHeight="1" x14ac:dyDescent="0.2">
      <c r="B17" s="39" t="s">
        <v>57</v>
      </c>
      <c r="C17" s="78" t="s">
        <v>12</v>
      </c>
      <c r="D17" s="63">
        <v>169331.32</v>
      </c>
      <c r="E17" s="63">
        <v>246000</v>
      </c>
      <c r="F17" s="41">
        <f>266400-30100-10200</f>
        <v>226100</v>
      </c>
      <c r="G17" s="64">
        <v>207700</v>
      </c>
      <c r="H17" s="63">
        <v>207700</v>
      </c>
    </row>
    <row r="18" spans="2:14" ht="12.75" customHeight="1" x14ac:dyDescent="0.2">
      <c r="B18" s="61" t="s">
        <v>71</v>
      </c>
      <c r="C18" s="77" t="s">
        <v>72</v>
      </c>
      <c r="D18" s="62">
        <f t="shared" ref="D18:H18" si="4">D19</f>
        <v>38684.57</v>
      </c>
      <c r="E18" s="62">
        <f>E19</f>
        <v>20800</v>
      </c>
      <c r="F18" s="62">
        <f t="shared" si="4"/>
        <v>22000</v>
      </c>
      <c r="G18" s="62">
        <f t="shared" si="4"/>
        <v>22000</v>
      </c>
      <c r="H18" s="62">
        <f t="shared" si="4"/>
        <v>22000</v>
      </c>
    </row>
    <row r="19" spans="2:14" ht="12.75" customHeight="1" x14ac:dyDescent="0.2">
      <c r="B19" s="39" t="s">
        <v>55</v>
      </c>
      <c r="C19" s="78" t="s">
        <v>5</v>
      </c>
      <c r="D19" s="63">
        <f t="shared" ref="D19:H19" si="5">SUM(D20:D21)</f>
        <v>38684.57</v>
      </c>
      <c r="E19" s="63">
        <f>SUM(E20:E21)</f>
        <v>20800</v>
      </c>
      <c r="F19" s="63">
        <f t="shared" si="5"/>
        <v>22000</v>
      </c>
      <c r="G19" s="63">
        <f t="shared" si="5"/>
        <v>22000</v>
      </c>
      <c r="H19" s="63">
        <f t="shared" si="5"/>
        <v>22000</v>
      </c>
    </row>
    <row r="20" spans="2:14" ht="12.75" customHeight="1" x14ac:dyDescent="0.2">
      <c r="B20" s="39" t="s">
        <v>56</v>
      </c>
      <c r="C20" s="78" t="s">
        <v>6</v>
      </c>
      <c r="D20" s="62">
        <v>0</v>
      </c>
      <c r="E20" s="63">
        <v>0</v>
      </c>
      <c r="F20" s="41">
        <v>0</v>
      </c>
      <c r="G20" s="63">
        <v>0</v>
      </c>
      <c r="H20" s="63">
        <v>0</v>
      </c>
    </row>
    <row r="21" spans="2:14" ht="12.75" customHeight="1" x14ac:dyDescent="0.2">
      <c r="B21" s="39" t="s">
        <v>57</v>
      </c>
      <c r="C21" s="78" t="s">
        <v>12</v>
      </c>
      <c r="D21" s="62">
        <v>38684.57</v>
      </c>
      <c r="E21" s="63">
        <v>20800</v>
      </c>
      <c r="F21" s="41">
        <v>22000</v>
      </c>
      <c r="G21" s="63">
        <v>22000</v>
      </c>
      <c r="H21" s="63">
        <v>22000</v>
      </c>
    </row>
    <row r="22" spans="2:14" ht="12.75" customHeight="1" x14ac:dyDescent="0.2">
      <c r="B22" s="61" t="s">
        <v>75</v>
      </c>
      <c r="C22" s="77" t="s">
        <v>76</v>
      </c>
      <c r="D22" s="62">
        <f t="shared" ref="D22:H22" si="6">D23</f>
        <v>141179.74</v>
      </c>
      <c r="E22" s="62">
        <f>E23</f>
        <v>169350</v>
      </c>
      <c r="F22" s="62">
        <f t="shared" si="6"/>
        <v>183500</v>
      </c>
      <c r="G22" s="62">
        <f t="shared" si="6"/>
        <v>183500</v>
      </c>
      <c r="H22" s="62">
        <f t="shared" si="6"/>
        <v>183500</v>
      </c>
      <c r="L22" s="46"/>
      <c r="M22" s="46"/>
      <c r="N22" s="46"/>
    </row>
    <row r="23" spans="2:14" ht="12.75" customHeight="1" x14ac:dyDescent="0.2">
      <c r="B23" s="39" t="s">
        <v>55</v>
      </c>
      <c r="C23" s="78" t="s">
        <v>5</v>
      </c>
      <c r="D23" s="63">
        <f t="shared" ref="D23:H23" si="7">SUM(D24:D26)</f>
        <v>141179.74</v>
      </c>
      <c r="E23" s="63">
        <f>SUM(E24:E26)</f>
        <v>169350</v>
      </c>
      <c r="F23" s="63">
        <f t="shared" si="7"/>
        <v>183500</v>
      </c>
      <c r="G23" s="63">
        <f t="shared" si="7"/>
        <v>183500</v>
      </c>
      <c r="H23" s="63">
        <f t="shared" si="7"/>
        <v>183500</v>
      </c>
    </row>
    <row r="24" spans="2:14" ht="12.75" customHeight="1" x14ac:dyDescent="0.2">
      <c r="B24" s="39" t="s">
        <v>56</v>
      </c>
      <c r="C24" s="78" t="s">
        <v>6</v>
      </c>
      <c r="D24" s="63">
        <v>0</v>
      </c>
      <c r="E24" s="63">
        <v>100</v>
      </c>
      <c r="F24" s="41">
        <v>0</v>
      </c>
      <c r="G24" s="63">
        <v>0</v>
      </c>
      <c r="H24" s="63">
        <v>0</v>
      </c>
    </row>
    <row r="25" spans="2:14" ht="12.75" customHeight="1" x14ac:dyDescent="0.2">
      <c r="B25" s="39" t="s">
        <v>57</v>
      </c>
      <c r="C25" s="78" t="s">
        <v>12</v>
      </c>
      <c r="D25" s="63">
        <v>138481</v>
      </c>
      <c r="E25" s="63">
        <v>168700</v>
      </c>
      <c r="F25" s="41">
        <v>183500</v>
      </c>
      <c r="G25" s="63">
        <v>183500</v>
      </c>
      <c r="H25" s="63">
        <v>183500</v>
      </c>
    </row>
    <row r="26" spans="2:14" ht="12.75" customHeight="1" x14ac:dyDescent="0.2">
      <c r="B26" s="39" t="s">
        <v>58</v>
      </c>
      <c r="C26" s="78" t="s">
        <v>59</v>
      </c>
      <c r="D26" s="63">
        <v>2698.74</v>
      </c>
      <c r="E26" s="63">
        <v>550</v>
      </c>
      <c r="F26" s="41">
        <v>0</v>
      </c>
      <c r="G26" s="63">
        <v>0</v>
      </c>
      <c r="H26" s="63">
        <v>0</v>
      </c>
    </row>
    <row r="27" spans="2:14" ht="12.75" customHeight="1" x14ac:dyDescent="0.2">
      <c r="B27" s="61" t="s">
        <v>79</v>
      </c>
      <c r="C27" s="77" t="s">
        <v>80</v>
      </c>
      <c r="D27" s="62">
        <f t="shared" ref="D27:H28" si="8">D28</f>
        <v>19190.990000000002</v>
      </c>
      <c r="E27" s="62">
        <f>E28</f>
        <v>5000</v>
      </c>
      <c r="F27" s="62">
        <f t="shared" si="8"/>
        <v>20300</v>
      </c>
      <c r="G27" s="62">
        <f t="shared" si="8"/>
        <v>21200</v>
      </c>
      <c r="H27" s="62">
        <f t="shared" si="8"/>
        <v>22300</v>
      </c>
      <c r="L27" s="46"/>
      <c r="M27" s="46"/>
      <c r="N27" s="46"/>
    </row>
    <row r="28" spans="2:14" ht="12.75" customHeight="1" x14ac:dyDescent="0.2">
      <c r="B28" s="39" t="s">
        <v>55</v>
      </c>
      <c r="C28" s="78" t="s">
        <v>5</v>
      </c>
      <c r="D28" s="63">
        <f t="shared" si="8"/>
        <v>19190.990000000002</v>
      </c>
      <c r="E28" s="63">
        <f>E29</f>
        <v>5000</v>
      </c>
      <c r="F28" s="63">
        <f t="shared" si="8"/>
        <v>20300</v>
      </c>
      <c r="G28" s="63">
        <f t="shared" si="8"/>
        <v>21200</v>
      </c>
      <c r="H28" s="63">
        <f t="shared" si="8"/>
        <v>22300</v>
      </c>
    </row>
    <row r="29" spans="2:14" ht="12.75" customHeight="1" x14ac:dyDescent="0.2">
      <c r="B29" s="39" t="s">
        <v>57</v>
      </c>
      <c r="C29" s="78" t="s">
        <v>12</v>
      </c>
      <c r="D29" s="63">
        <v>19190.990000000002</v>
      </c>
      <c r="E29" s="63">
        <v>5000</v>
      </c>
      <c r="F29" s="41">
        <v>20300</v>
      </c>
      <c r="G29" s="63">
        <v>21200</v>
      </c>
      <c r="H29" s="63">
        <v>22300</v>
      </c>
    </row>
    <row r="30" spans="2:14" ht="12.75" customHeight="1" x14ac:dyDescent="0.2">
      <c r="B30" s="61" t="s">
        <v>81</v>
      </c>
      <c r="C30" s="77" t="s">
        <v>82</v>
      </c>
      <c r="D30" s="62">
        <f t="shared" ref="D30:H30" si="9">D31</f>
        <v>70291.16</v>
      </c>
      <c r="E30" s="62">
        <f>E31</f>
        <v>168000</v>
      </c>
      <c r="F30" s="62">
        <f t="shared" si="9"/>
        <v>200250</v>
      </c>
      <c r="G30" s="62">
        <f t="shared" si="9"/>
        <v>200250</v>
      </c>
      <c r="H30" s="62">
        <f t="shared" si="9"/>
        <v>200250</v>
      </c>
      <c r="L30" s="46"/>
      <c r="M30" s="46"/>
      <c r="N30" s="46"/>
    </row>
    <row r="31" spans="2:14" ht="12.75" customHeight="1" x14ac:dyDescent="0.2">
      <c r="B31" s="39" t="s">
        <v>55</v>
      </c>
      <c r="C31" s="78" t="s">
        <v>5</v>
      </c>
      <c r="D31" s="63">
        <f t="shared" ref="D31:H31" si="10">SUM(D32:D33)</f>
        <v>70291.16</v>
      </c>
      <c r="E31" s="63">
        <f>SUM(E32:E33)</f>
        <v>168000</v>
      </c>
      <c r="F31" s="63">
        <f t="shared" si="10"/>
        <v>200250</v>
      </c>
      <c r="G31" s="63">
        <f t="shared" si="10"/>
        <v>200250</v>
      </c>
      <c r="H31" s="63">
        <f t="shared" si="10"/>
        <v>200250</v>
      </c>
    </row>
    <row r="32" spans="2:14" ht="12.75" customHeight="1" x14ac:dyDescent="0.2">
      <c r="B32" s="39" t="s">
        <v>56</v>
      </c>
      <c r="C32" s="78" t="s">
        <v>6</v>
      </c>
      <c r="D32" s="63">
        <v>52255.66</v>
      </c>
      <c r="E32" s="63">
        <v>91400</v>
      </c>
      <c r="F32" s="41">
        <v>112800</v>
      </c>
      <c r="G32" s="63">
        <v>112800</v>
      </c>
      <c r="H32" s="63">
        <v>112800</v>
      </c>
    </row>
    <row r="33" spans="1:14" ht="12.75" customHeight="1" x14ac:dyDescent="0.2">
      <c r="B33" s="39" t="s">
        <v>57</v>
      </c>
      <c r="C33" s="78" t="s">
        <v>12</v>
      </c>
      <c r="D33" s="63">
        <v>18035.5</v>
      </c>
      <c r="E33" s="63">
        <v>76600</v>
      </c>
      <c r="F33" s="41">
        <v>87450</v>
      </c>
      <c r="G33" s="63">
        <v>87450</v>
      </c>
      <c r="H33" s="63">
        <v>87450</v>
      </c>
    </row>
    <row r="34" spans="1:14" ht="12.75" customHeight="1" x14ac:dyDescent="0.2">
      <c r="B34" s="61" t="s">
        <v>83</v>
      </c>
      <c r="C34" s="77" t="s">
        <v>84</v>
      </c>
      <c r="D34" s="62">
        <f t="shared" ref="D34:H34" si="11">D35</f>
        <v>70516.33</v>
      </c>
      <c r="E34" s="62">
        <f>E35</f>
        <v>129900</v>
      </c>
      <c r="F34" s="62">
        <f>F35</f>
        <v>148000</v>
      </c>
      <c r="G34" s="62">
        <f t="shared" si="11"/>
        <v>148000</v>
      </c>
      <c r="H34" s="62">
        <f t="shared" si="11"/>
        <v>148000</v>
      </c>
      <c r="L34" s="46"/>
      <c r="M34" s="46"/>
      <c r="N34" s="46"/>
    </row>
    <row r="35" spans="1:14" ht="12.75" customHeight="1" x14ac:dyDescent="0.2">
      <c r="B35" s="39" t="s">
        <v>55</v>
      </c>
      <c r="C35" s="78" t="s">
        <v>5</v>
      </c>
      <c r="D35" s="63">
        <f t="shared" ref="D35:H35" si="12">SUM(D36:D37)</f>
        <v>70516.33</v>
      </c>
      <c r="E35" s="63">
        <f>SUM(E36:E37)</f>
        <v>129900</v>
      </c>
      <c r="F35" s="63">
        <f t="shared" si="12"/>
        <v>148000</v>
      </c>
      <c r="G35" s="63">
        <f t="shared" si="12"/>
        <v>148000</v>
      </c>
      <c r="H35" s="63">
        <f t="shared" si="12"/>
        <v>148000</v>
      </c>
    </row>
    <row r="36" spans="1:14" ht="12.75" customHeight="1" x14ac:dyDescent="0.2">
      <c r="B36" s="39" t="s">
        <v>56</v>
      </c>
      <c r="C36" s="78" t="s">
        <v>6</v>
      </c>
      <c r="D36" s="63">
        <v>44277.21</v>
      </c>
      <c r="E36" s="63">
        <v>95900</v>
      </c>
      <c r="F36" s="41">
        <v>95900</v>
      </c>
      <c r="G36" s="63">
        <v>95900</v>
      </c>
      <c r="H36" s="63">
        <v>95900</v>
      </c>
    </row>
    <row r="37" spans="1:14" ht="12.75" customHeight="1" x14ac:dyDescent="0.2">
      <c r="B37" s="39" t="s">
        <v>57</v>
      </c>
      <c r="C37" s="78" t="s">
        <v>12</v>
      </c>
      <c r="D37" s="63">
        <v>26239.119999999999</v>
      </c>
      <c r="E37" s="63">
        <v>34000</v>
      </c>
      <c r="F37" s="41">
        <v>52100</v>
      </c>
      <c r="G37" s="63">
        <v>52100</v>
      </c>
      <c r="H37" s="63">
        <v>52100</v>
      </c>
    </row>
    <row r="38" spans="1:14" ht="12.75" customHeight="1" x14ac:dyDescent="0.2">
      <c r="B38" s="61" t="s">
        <v>85</v>
      </c>
      <c r="C38" s="77" t="s">
        <v>86</v>
      </c>
      <c r="D38" s="62">
        <f t="shared" ref="D38:H38" si="13">D39</f>
        <v>81371.95</v>
      </c>
      <c r="E38" s="62">
        <f>E39</f>
        <v>139300</v>
      </c>
      <c r="F38" s="62">
        <f t="shared" si="13"/>
        <v>155500</v>
      </c>
      <c r="G38" s="62">
        <f t="shared" si="13"/>
        <v>155500</v>
      </c>
      <c r="H38" s="62">
        <f t="shared" si="13"/>
        <v>155500</v>
      </c>
      <c r="L38" s="46"/>
      <c r="M38" s="46"/>
      <c r="N38" s="46"/>
    </row>
    <row r="39" spans="1:14" ht="12.75" customHeight="1" x14ac:dyDescent="0.2">
      <c r="B39" s="39" t="s">
        <v>55</v>
      </c>
      <c r="C39" s="78" t="s">
        <v>5</v>
      </c>
      <c r="D39" s="63">
        <f t="shared" ref="D39:H39" si="14">SUM(D40:D41)</f>
        <v>81371.95</v>
      </c>
      <c r="E39" s="63">
        <f>SUM(E40:E41)</f>
        <v>139300</v>
      </c>
      <c r="F39" s="63">
        <f t="shared" si="14"/>
        <v>155500</v>
      </c>
      <c r="G39" s="63">
        <f t="shared" si="14"/>
        <v>155500</v>
      </c>
      <c r="H39" s="63">
        <f t="shared" si="14"/>
        <v>155500</v>
      </c>
    </row>
    <row r="40" spans="1:14" ht="12.75" customHeight="1" x14ac:dyDescent="0.2">
      <c r="B40" s="39" t="s">
        <v>56</v>
      </c>
      <c r="C40" s="78" t="s">
        <v>6</v>
      </c>
      <c r="D40" s="63">
        <v>66508.31</v>
      </c>
      <c r="E40" s="63">
        <v>103800</v>
      </c>
      <c r="F40" s="41">
        <v>130100</v>
      </c>
      <c r="G40" s="63">
        <v>130100</v>
      </c>
      <c r="H40" s="63">
        <v>130100</v>
      </c>
    </row>
    <row r="41" spans="1:14" ht="12.75" customHeight="1" x14ac:dyDescent="0.2">
      <c r="B41" s="39" t="s">
        <v>57</v>
      </c>
      <c r="C41" s="78" t="s">
        <v>12</v>
      </c>
      <c r="D41" s="63">
        <v>14863.64</v>
      </c>
      <c r="E41" s="63">
        <v>35500</v>
      </c>
      <c r="F41" s="41">
        <v>25400</v>
      </c>
      <c r="G41" s="63">
        <v>25400</v>
      </c>
      <c r="H41" s="63">
        <v>25400</v>
      </c>
    </row>
    <row r="42" spans="1:14" x14ac:dyDescent="0.2">
      <c r="B42" s="61" t="s">
        <v>89</v>
      </c>
      <c r="C42" s="77" t="s">
        <v>88</v>
      </c>
      <c r="D42" s="62">
        <f t="shared" ref="D42:H43" si="15">D43</f>
        <v>0</v>
      </c>
      <c r="E42" s="62">
        <f>E43</f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</row>
    <row r="43" spans="1:14" ht="12.75" customHeight="1" x14ac:dyDescent="0.2">
      <c r="B43" s="39" t="s">
        <v>55</v>
      </c>
      <c r="C43" s="78" t="s">
        <v>5</v>
      </c>
      <c r="D43" s="63">
        <f t="shared" si="15"/>
        <v>0</v>
      </c>
      <c r="E43" s="63">
        <f>E44</f>
        <v>0</v>
      </c>
      <c r="F43" s="63">
        <f t="shared" si="15"/>
        <v>0</v>
      </c>
      <c r="G43" s="63">
        <f t="shared" si="15"/>
        <v>0</v>
      </c>
      <c r="H43" s="63">
        <f t="shared" si="15"/>
        <v>0</v>
      </c>
    </row>
    <row r="44" spans="1:14" ht="12.75" customHeight="1" x14ac:dyDescent="0.2">
      <c r="B44" s="39" t="s">
        <v>57</v>
      </c>
      <c r="C44" s="78" t="s">
        <v>12</v>
      </c>
      <c r="D44" s="63">
        <v>0</v>
      </c>
      <c r="E44" s="63">
        <v>0</v>
      </c>
      <c r="F44" s="41">
        <v>0</v>
      </c>
      <c r="G44" s="63">
        <v>0</v>
      </c>
      <c r="H44" s="63">
        <v>0</v>
      </c>
    </row>
    <row r="45" spans="1:14" ht="19.5" customHeight="1" x14ac:dyDescent="0.2">
      <c r="A45" s="55"/>
      <c r="B45" s="79" t="s">
        <v>126</v>
      </c>
      <c r="C45" s="80" t="s">
        <v>127</v>
      </c>
      <c r="D45" s="81">
        <f>D46</f>
        <v>0</v>
      </c>
      <c r="E45" s="81">
        <f t="shared" ref="E45:H45" si="16">E46</f>
        <v>0</v>
      </c>
      <c r="F45" s="81">
        <f t="shared" si="16"/>
        <v>134300</v>
      </c>
      <c r="G45" s="81">
        <f t="shared" si="16"/>
        <v>369050</v>
      </c>
      <c r="H45" s="81">
        <f t="shared" si="16"/>
        <v>92000</v>
      </c>
    </row>
    <row r="46" spans="1:14" ht="12.75" customHeight="1" x14ac:dyDescent="0.2">
      <c r="A46" s="55"/>
      <c r="B46" s="54" t="s">
        <v>79</v>
      </c>
      <c r="C46" s="78" t="s">
        <v>80</v>
      </c>
      <c r="D46" s="63">
        <f>D47+D51</f>
        <v>0</v>
      </c>
      <c r="E46" s="63">
        <f t="shared" ref="E46:H46" si="17">E47+E51</f>
        <v>0</v>
      </c>
      <c r="F46" s="63">
        <f t="shared" si="17"/>
        <v>134300</v>
      </c>
      <c r="G46" s="63">
        <f t="shared" si="17"/>
        <v>369050</v>
      </c>
      <c r="H46" s="63">
        <f t="shared" si="17"/>
        <v>92000</v>
      </c>
    </row>
    <row r="47" spans="1:14" ht="12.75" customHeight="1" x14ac:dyDescent="0.2">
      <c r="A47" s="55"/>
      <c r="B47" s="54" t="s">
        <v>55</v>
      </c>
      <c r="C47" s="78" t="s">
        <v>5</v>
      </c>
      <c r="D47" s="63">
        <f>SUM(D48:D50)</f>
        <v>0</v>
      </c>
      <c r="E47" s="63">
        <f t="shared" ref="E47:H47" si="18">SUM(E48:E50)</f>
        <v>0</v>
      </c>
      <c r="F47" s="63">
        <f t="shared" si="18"/>
        <v>115700</v>
      </c>
      <c r="G47" s="63">
        <f t="shared" si="18"/>
        <v>141300</v>
      </c>
      <c r="H47" s="63">
        <f t="shared" si="18"/>
        <v>92000</v>
      </c>
    </row>
    <row r="48" spans="1:14" ht="12.75" customHeight="1" x14ac:dyDescent="0.2">
      <c r="A48" s="55"/>
      <c r="B48" s="54" t="s">
        <v>56</v>
      </c>
      <c r="C48" s="78" t="s">
        <v>6</v>
      </c>
      <c r="D48" s="63">
        <v>0</v>
      </c>
      <c r="E48" s="63">
        <v>0</v>
      </c>
      <c r="F48" s="41">
        <v>78800</v>
      </c>
      <c r="G48" s="63">
        <v>78800</v>
      </c>
      <c r="H48" s="63">
        <v>78800</v>
      </c>
    </row>
    <row r="49" spans="1:13" ht="12.75" customHeight="1" x14ac:dyDescent="0.2">
      <c r="A49" s="55"/>
      <c r="B49" s="54" t="s">
        <v>57</v>
      </c>
      <c r="C49" s="78" t="s">
        <v>12</v>
      </c>
      <c r="D49" s="63">
        <v>0</v>
      </c>
      <c r="E49" s="63">
        <v>0</v>
      </c>
      <c r="F49" s="41">
        <v>31900</v>
      </c>
      <c r="G49" s="63">
        <v>57000</v>
      </c>
      <c r="H49" s="63">
        <v>13200</v>
      </c>
    </row>
    <row r="50" spans="1:13" ht="12.75" customHeight="1" x14ac:dyDescent="0.2">
      <c r="A50" s="55"/>
      <c r="B50" s="54" t="s">
        <v>60</v>
      </c>
      <c r="C50" s="78" t="s">
        <v>61</v>
      </c>
      <c r="D50" s="63">
        <v>0</v>
      </c>
      <c r="E50" s="63">
        <v>0</v>
      </c>
      <c r="F50" s="41">
        <v>5000</v>
      </c>
      <c r="G50" s="63">
        <v>5500</v>
      </c>
      <c r="H50" s="63">
        <v>0</v>
      </c>
    </row>
    <row r="51" spans="1:13" ht="12.75" customHeight="1" x14ac:dyDescent="0.2">
      <c r="A51" s="55"/>
      <c r="B51" s="54" t="s">
        <v>62</v>
      </c>
      <c r="C51" s="78" t="s">
        <v>7</v>
      </c>
      <c r="D51" s="63">
        <f>D52</f>
        <v>0</v>
      </c>
      <c r="E51" s="63">
        <f t="shared" ref="E51:H51" si="19">E52</f>
        <v>0</v>
      </c>
      <c r="F51" s="63">
        <f t="shared" si="19"/>
        <v>18600</v>
      </c>
      <c r="G51" s="63">
        <f t="shared" si="19"/>
        <v>227750</v>
      </c>
      <c r="H51" s="63">
        <f t="shared" si="19"/>
        <v>0</v>
      </c>
      <c r="I51" s="46"/>
      <c r="J51" s="46"/>
      <c r="K51" s="46"/>
      <c r="L51" s="46"/>
    </row>
    <row r="52" spans="1:13" ht="12.75" customHeight="1" x14ac:dyDescent="0.2">
      <c r="A52" s="55"/>
      <c r="B52" s="54" t="s">
        <v>64</v>
      </c>
      <c r="C52" s="78" t="s">
        <v>15</v>
      </c>
      <c r="D52" s="63">
        <v>0</v>
      </c>
      <c r="E52" s="63">
        <v>0</v>
      </c>
      <c r="F52" s="41">
        <v>18600</v>
      </c>
      <c r="G52" s="63">
        <v>227750</v>
      </c>
      <c r="H52" s="63">
        <v>0</v>
      </c>
    </row>
    <row r="53" spans="1:13" ht="22.5" x14ac:dyDescent="0.2">
      <c r="B53" s="82" t="s">
        <v>97</v>
      </c>
      <c r="C53" s="80" t="s">
        <v>110</v>
      </c>
      <c r="D53" s="81">
        <v>0</v>
      </c>
      <c r="E53" s="81">
        <f>E54</f>
        <v>0</v>
      </c>
      <c r="F53" s="81">
        <f>F54</f>
        <v>87800</v>
      </c>
      <c r="G53" s="81">
        <f>G54</f>
        <v>43700</v>
      </c>
      <c r="H53" s="81">
        <v>0</v>
      </c>
    </row>
    <row r="54" spans="1:13" ht="12.75" customHeight="1" x14ac:dyDescent="0.2">
      <c r="B54" s="61" t="s">
        <v>79</v>
      </c>
      <c r="C54" s="77" t="s">
        <v>80</v>
      </c>
      <c r="D54" s="62">
        <f t="shared" ref="D54:H54" si="20">D55+D58</f>
        <v>0</v>
      </c>
      <c r="E54" s="62">
        <f>E55+E58</f>
        <v>0</v>
      </c>
      <c r="F54" s="62">
        <f t="shared" si="20"/>
        <v>87800</v>
      </c>
      <c r="G54" s="62">
        <f t="shared" si="20"/>
        <v>43700</v>
      </c>
      <c r="H54" s="62">
        <f t="shared" si="20"/>
        <v>0</v>
      </c>
    </row>
    <row r="55" spans="1:13" ht="12.75" customHeight="1" x14ac:dyDescent="0.2">
      <c r="B55" s="39" t="s">
        <v>55</v>
      </c>
      <c r="C55" s="78" t="s">
        <v>5</v>
      </c>
      <c r="D55" s="63">
        <f t="shared" ref="D55:H55" si="21">SUM(D56:D57)</f>
        <v>0</v>
      </c>
      <c r="E55" s="63">
        <f>SUM(E56:E57)</f>
        <v>0</v>
      </c>
      <c r="F55" s="63">
        <f t="shared" si="21"/>
        <v>55900</v>
      </c>
      <c r="G55" s="63">
        <f t="shared" si="21"/>
        <v>43700</v>
      </c>
      <c r="H55" s="63">
        <f t="shared" si="21"/>
        <v>0</v>
      </c>
    </row>
    <row r="56" spans="1:13" ht="12.75" customHeight="1" x14ac:dyDescent="0.2">
      <c r="B56" s="39" t="s">
        <v>56</v>
      </c>
      <c r="C56" s="78" t="s">
        <v>6</v>
      </c>
      <c r="D56" s="63">
        <v>0</v>
      </c>
      <c r="E56" s="63">
        <v>0</v>
      </c>
      <c r="F56" s="41">
        <v>0</v>
      </c>
      <c r="G56" s="63">
        <v>0</v>
      </c>
      <c r="H56" s="63">
        <v>0</v>
      </c>
    </row>
    <row r="57" spans="1:13" ht="12.75" customHeight="1" x14ac:dyDescent="0.2">
      <c r="B57" s="39" t="s">
        <v>57</v>
      </c>
      <c r="C57" s="78" t="s">
        <v>12</v>
      </c>
      <c r="D57" s="63">
        <v>0</v>
      </c>
      <c r="E57" s="63">
        <v>0</v>
      </c>
      <c r="F57" s="42">
        <v>55900</v>
      </c>
      <c r="G57" s="63">
        <v>43700</v>
      </c>
      <c r="H57" s="63">
        <v>0</v>
      </c>
    </row>
    <row r="58" spans="1:13" ht="12.75" customHeight="1" x14ac:dyDescent="0.2">
      <c r="B58" s="39" t="s">
        <v>62</v>
      </c>
      <c r="C58" s="78" t="s">
        <v>7</v>
      </c>
      <c r="D58" s="63">
        <f t="shared" ref="D58:H58" si="22">SUM(D59:D60)</f>
        <v>0</v>
      </c>
      <c r="E58" s="63">
        <f>SUM(E59:E60)</f>
        <v>0</v>
      </c>
      <c r="F58" s="63">
        <f t="shared" si="22"/>
        <v>31900</v>
      </c>
      <c r="G58" s="63">
        <f t="shared" si="22"/>
        <v>0</v>
      </c>
      <c r="H58" s="63">
        <f t="shared" si="22"/>
        <v>0</v>
      </c>
    </row>
    <row r="59" spans="1:13" ht="12.75" customHeight="1" x14ac:dyDescent="0.2">
      <c r="B59" s="39" t="s">
        <v>63</v>
      </c>
      <c r="C59" s="78" t="s">
        <v>8</v>
      </c>
      <c r="D59" s="63">
        <v>0</v>
      </c>
      <c r="E59" s="63">
        <v>0</v>
      </c>
      <c r="F59" s="41">
        <v>0</v>
      </c>
      <c r="G59" s="63">
        <v>0</v>
      </c>
      <c r="H59" s="63">
        <v>0</v>
      </c>
    </row>
    <row r="60" spans="1:13" ht="12.75" customHeight="1" x14ac:dyDescent="0.2">
      <c r="B60" s="39" t="s">
        <v>64</v>
      </c>
      <c r="C60" s="78" t="s">
        <v>15</v>
      </c>
      <c r="D60" s="63">
        <v>0</v>
      </c>
      <c r="E60" s="63">
        <v>0</v>
      </c>
      <c r="F60" s="42">
        <f>24000+7900</f>
        <v>31900</v>
      </c>
      <c r="G60" s="63">
        <v>0</v>
      </c>
      <c r="H60" s="63">
        <v>0</v>
      </c>
    </row>
    <row r="61" spans="1:13" s="85" customFormat="1" ht="22.5" customHeight="1" x14ac:dyDescent="0.25">
      <c r="B61" s="88" t="s">
        <v>115</v>
      </c>
      <c r="C61" s="87" t="s">
        <v>116</v>
      </c>
      <c r="D61" s="84">
        <v>0</v>
      </c>
      <c r="E61" s="84">
        <v>0</v>
      </c>
      <c r="F61" s="84">
        <f>F62</f>
        <v>963200</v>
      </c>
      <c r="G61" s="84">
        <f>G62</f>
        <v>0</v>
      </c>
      <c r="H61" s="84">
        <v>0</v>
      </c>
      <c r="L61" s="86"/>
      <c r="M61" s="86"/>
    </row>
    <row r="62" spans="1:13" s="35" customFormat="1" ht="12.75" customHeight="1" x14ac:dyDescent="0.2">
      <c r="B62" s="45" t="s">
        <v>68</v>
      </c>
      <c r="C62" s="77" t="s">
        <v>67</v>
      </c>
      <c r="D62" s="62">
        <v>0</v>
      </c>
      <c r="E62" s="62">
        <v>0</v>
      </c>
      <c r="F62" s="44">
        <f>F63+F66</f>
        <v>963200</v>
      </c>
      <c r="G62" s="62">
        <f>G63+G66</f>
        <v>0</v>
      </c>
      <c r="H62" s="62">
        <v>0</v>
      </c>
    </row>
    <row r="63" spans="1:13" s="35" customFormat="1" ht="12.75" customHeight="1" x14ac:dyDescent="0.2">
      <c r="B63" s="53">
        <v>3</v>
      </c>
      <c r="C63" s="78" t="s">
        <v>5</v>
      </c>
      <c r="D63" s="63">
        <v>0</v>
      </c>
      <c r="E63" s="63">
        <v>0</v>
      </c>
      <c r="F63" s="42">
        <f>F64+F65</f>
        <v>30100</v>
      </c>
      <c r="G63" s="63">
        <f>G64+G65</f>
        <v>0</v>
      </c>
      <c r="H63" s="63">
        <v>0</v>
      </c>
    </row>
    <row r="64" spans="1:13" s="35" customFormat="1" ht="12.75" customHeight="1" x14ac:dyDescent="0.2">
      <c r="B64" s="53">
        <v>31</v>
      </c>
      <c r="C64" s="78" t="s">
        <v>6</v>
      </c>
      <c r="D64" s="63">
        <v>0</v>
      </c>
      <c r="E64" s="63">
        <v>0</v>
      </c>
      <c r="F64" s="42">
        <v>0</v>
      </c>
      <c r="G64" s="64">
        <v>0</v>
      </c>
      <c r="H64" s="63">
        <v>0</v>
      </c>
    </row>
    <row r="65" spans="2:16" s="35" customFormat="1" ht="12.75" customHeight="1" x14ac:dyDescent="0.2">
      <c r="B65" s="53">
        <v>32</v>
      </c>
      <c r="C65" s="78" t="s">
        <v>12</v>
      </c>
      <c r="D65" s="63">
        <v>0</v>
      </c>
      <c r="E65" s="63">
        <v>0</v>
      </c>
      <c r="F65" s="42">
        <v>30100</v>
      </c>
      <c r="G65" s="63">
        <v>0</v>
      </c>
      <c r="H65" s="63">
        <v>0</v>
      </c>
    </row>
    <row r="66" spans="2:16" s="35" customFormat="1" ht="12.75" customHeight="1" x14ac:dyDescent="0.2">
      <c r="B66" s="53">
        <v>4</v>
      </c>
      <c r="C66" s="78" t="s">
        <v>7</v>
      </c>
      <c r="D66" s="63">
        <v>0</v>
      </c>
      <c r="E66" s="63">
        <v>0</v>
      </c>
      <c r="F66" s="42">
        <f>F67+F68</f>
        <v>933100</v>
      </c>
      <c r="G66" s="63">
        <f>G67+G68</f>
        <v>0</v>
      </c>
      <c r="H66" s="63">
        <v>0</v>
      </c>
    </row>
    <row r="67" spans="2:16" s="35" customFormat="1" ht="12.75" customHeight="1" x14ac:dyDescent="0.2">
      <c r="B67" s="53">
        <v>41</v>
      </c>
      <c r="C67" s="78" t="s">
        <v>8</v>
      </c>
      <c r="D67" s="63">
        <v>0</v>
      </c>
      <c r="E67" s="63">
        <v>0</v>
      </c>
      <c r="F67" s="42">
        <v>678000</v>
      </c>
      <c r="G67" s="63">
        <v>0</v>
      </c>
      <c r="H67" s="63">
        <v>0</v>
      </c>
    </row>
    <row r="68" spans="2:16" s="35" customFormat="1" ht="12.75" customHeight="1" x14ac:dyDescent="0.2">
      <c r="B68" s="53">
        <v>42</v>
      </c>
      <c r="C68" s="78" t="s">
        <v>15</v>
      </c>
      <c r="D68" s="63">
        <v>0</v>
      </c>
      <c r="E68" s="63">
        <v>0</v>
      </c>
      <c r="F68" s="42">
        <v>255100</v>
      </c>
      <c r="G68" s="63">
        <v>0</v>
      </c>
      <c r="H68" s="63">
        <v>0</v>
      </c>
    </row>
    <row r="69" spans="2:16" s="35" customFormat="1" ht="22.5" x14ac:dyDescent="0.2">
      <c r="B69" s="88" t="s">
        <v>129</v>
      </c>
      <c r="C69" s="87" t="s">
        <v>130</v>
      </c>
      <c r="D69" s="84">
        <f t="shared" ref="D69:E69" si="23">D70+D74</f>
        <v>0</v>
      </c>
      <c r="E69" s="84">
        <f t="shared" si="23"/>
        <v>0</v>
      </c>
      <c r="F69" s="84">
        <f>F70+F74</f>
        <v>492000</v>
      </c>
      <c r="G69" s="84">
        <f t="shared" ref="G69:H69" si="24">G70+G74</f>
        <v>0</v>
      </c>
      <c r="H69" s="84">
        <f t="shared" si="24"/>
        <v>0</v>
      </c>
    </row>
    <row r="70" spans="2:16" ht="22.5" customHeight="1" x14ac:dyDescent="0.2">
      <c r="B70" s="74" t="s">
        <v>68</v>
      </c>
      <c r="C70" s="77" t="s">
        <v>67</v>
      </c>
      <c r="D70" s="62">
        <v>0</v>
      </c>
      <c r="E70" s="62">
        <v>0</v>
      </c>
      <c r="F70" s="62">
        <f>F71</f>
        <v>246000</v>
      </c>
      <c r="G70" s="62">
        <f>G71</f>
        <v>0</v>
      </c>
      <c r="H70" s="62">
        <v>0</v>
      </c>
    </row>
    <row r="71" spans="2:16" ht="12.75" customHeight="1" x14ac:dyDescent="0.2">
      <c r="B71" s="53">
        <v>4</v>
      </c>
      <c r="C71" s="78" t="s">
        <v>7</v>
      </c>
      <c r="D71" s="63">
        <v>0</v>
      </c>
      <c r="E71" s="63">
        <v>0</v>
      </c>
      <c r="F71" s="63">
        <f>F72+F73</f>
        <v>246000</v>
      </c>
      <c r="G71" s="63">
        <f>G72+G73</f>
        <v>0</v>
      </c>
      <c r="H71" s="63">
        <v>0</v>
      </c>
    </row>
    <row r="72" spans="2:16" ht="21.75" customHeight="1" x14ac:dyDescent="0.2">
      <c r="B72" s="53">
        <v>41</v>
      </c>
      <c r="C72" s="78" t="s">
        <v>8</v>
      </c>
      <c r="D72" s="63">
        <v>0</v>
      </c>
      <c r="E72" s="63">
        <v>0</v>
      </c>
      <c r="F72" s="63">
        <v>205000</v>
      </c>
      <c r="G72" s="63">
        <v>0</v>
      </c>
      <c r="H72" s="63">
        <v>0</v>
      </c>
    </row>
    <row r="73" spans="2:16" ht="22.5" customHeight="1" x14ac:dyDescent="0.2">
      <c r="B73" s="53">
        <v>42</v>
      </c>
      <c r="C73" s="78" t="s">
        <v>15</v>
      </c>
      <c r="D73" s="63">
        <v>0</v>
      </c>
      <c r="E73" s="63">
        <v>0</v>
      </c>
      <c r="F73" s="63">
        <v>41000</v>
      </c>
      <c r="G73" s="63">
        <v>0</v>
      </c>
      <c r="H73" s="63">
        <v>0</v>
      </c>
      <c r="L73" s="46"/>
      <c r="M73" s="46"/>
      <c r="N73" s="46"/>
      <c r="O73" s="46"/>
      <c r="P73" s="46"/>
    </row>
    <row r="74" spans="2:16" ht="12.75" customHeight="1" x14ac:dyDescent="0.2">
      <c r="B74" s="74" t="s">
        <v>81</v>
      </c>
      <c r="C74" s="77" t="s">
        <v>82</v>
      </c>
      <c r="D74" s="62">
        <v>0</v>
      </c>
      <c r="E74" s="62">
        <v>0</v>
      </c>
      <c r="F74" s="62">
        <f>F75</f>
        <v>246000</v>
      </c>
      <c r="G74" s="62">
        <f>G75</f>
        <v>0</v>
      </c>
      <c r="H74" s="62">
        <v>0</v>
      </c>
    </row>
    <row r="75" spans="2:16" ht="12.75" customHeight="1" x14ac:dyDescent="0.2">
      <c r="B75" s="53">
        <v>4</v>
      </c>
      <c r="C75" s="78" t="s">
        <v>7</v>
      </c>
      <c r="D75" s="63">
        <v>0</v>
      </c>
      <c r="E75" s="63">
        <v>0</v>
      </c>
      <c r="F75" s="63">
        <f>F76+F77</f>
        <v>246000</v>
      </c>
      <c r="G75" s="63">
        <f>G76+G77</f>
        <v>0</v>
      </c>
      <c r="H75" s="63">
        <v>0</v>
      </c>
    </row>
    <row r="76" spans="2:16" ht="12.75" customHeight="1" x14ac:dyDescent="0.2">
      <c r="B76" s="53">
        <v>41</v>
      </c>
      <c r="C76" s="78" t="s">
        <v>8</v>
      </c>
      <c r="D76" s="63">
        <v>0</v>
      </c>
      <c r="E76" s="63">
        <v>0</v>
      </c>
      <c r="F76" s="63">
        <v>205000</v>
      </c>
      <c r="G76" s="63">
        <v>0</v>
      </c>
      <c r="H76" s="63">
        <v>0</v>
      </c>
    </row>
    <row r="77" spans="2:16" ht="12.75" customHeight="1" x14ac:dyDescent="0.2">
      <c r="B77" s="53">
        <v>42</v>
      </c>
      <c r="C77" s="78" t="s">
        <v>15</v>
      </c>
      <c r="D77" s="63">
        <v>0</v>
      </c>
      <c r="E77" s="63">
        <v>0</v>
      </c>
      <c r="F77" s="63">
        <v>41000</v>
      </c>
      <c r="G77" s="63">
        <v>0</v>
      </c>
      <c r="H77" s="63">
        <v>0</v>
      </c>
    </row>
    <row r="78" spans="2:16" ht="12.75" customHeight="1" x14ac:dyDescent="0.2">
      <c r="B78" s="40"/>
      <c r="C78" s="78"/>
      <c r="D78" s="63"/>
      <c r="E78" s="63"/>
      <c r="F78" s="42"/>
      <c r="G78" s="63"/>
      <c r="H78" s="63"/>
    </row>
    <row r="79" spans="2:16" ht="12.75" customHeight="1" x14ac:dyDescent="0.2">
      <c r="B79" s="82" t="s">
        <v>98</v>
      </c>
      <c r="C79" s="89" t="s">
        <v>111</v>
      </c>
      <c r="D79" s="83">
        <f t="shared" ref="D79:H79" si="25">D80</f>
        <v>11790</v>
      </c>
      <c r="E79" s="83">
        <f>E80</f>
        <v>9000</v>
      </c>
      <c r="F79" s="83">
        <f t="shared" si="25"/>
        <v>10200</v>
      </c>
      <c r="G79" s="83">
        <f t="shared" si="25"/>
        <v>10200</v>
      </c>
      <c r="H79" s="83">
        <f t="shared" si="25"/>
        <v>10200</v>
      </c>
    </row>
    <row r="80" spans="2:16" ht="22.5" customHeight="1" x14ac:dyDescent="0.2">
      <c r="B80" s="79" t="s">
        <v>99</v>
      </c>
      <c r="C80" s="80" t="s">
        <v>112</v>
      </c>
      <c r="D80" s="81">
        <f t="shared" ref="D80:H82" si="26">D81</f>
        <v>11790</v>
      </c>
      <c r="E80" s="81">
        <f>E81</f>
        <v>9000</v>
      </c>
      <c r="F80" s="81">
        <f t="shared" si="26"/>
        <v>10200</v>
      </c>
      <c r="G80" s="81">
        <f t="shared" si="26"/>
        <v>10200</v>
      </c>
      <c r="H80" s="81">
        <f t="shared" si="26"/>
        <v>10200</v>
      </c>
    </row>
    <row r="81" spans="2:8" ht="12.75" customHeight="1" x14ac:dyDescent="0.2">
      <c r="B81" s="61" t="s">
        <v>68</v>
      </c>
      <c r="C81" s="77" t="s">
        <v>67</v>
      </c>
      <c r="D81" s="62">
        <f t="shared" si="26"/>
        <v>11790</v>
      </c>
      <c r="E81" s="62">
        <f>E82</f>
        <v>9000</v>
      </c>
      <c r="F81" s="62">
        <f t="shared" si="26"/>
        <v>10200</v>
      </c>
      <c r="G81" s="62">
        <f t="shared" si="26"/>
        <v>10200</v>
      </c>
      <c r="H81" s="62">
        <f t="shared" si="26"/>
        <v>10200</v>
      </c>
    </row>
    <row r="82" spans="2:8" ht="12.75" customHeight="1" x14ac:dyDescent="0.2">
      <c r="B82" s="39" t="s">
        <v>55</v>
      </c>
      <c r="C82" s="78" t="s">
        <v>5</v>
      </c>
      <c r="D82" s="63">
        <f t="shared" si="26"/>
        <v>11790</v>
      </c>
      <c r="E82" s="63">
        <f>E83</f>
        <v>9000</v>
      </c>
      <c r="F82" s="63">
        <f t="shared" si="26"/>
        <v>10200</v>
      </c>
      <c r="G82" s="63">
        <f t="shared" si="26"/>
        <v>10200</v>
      </c>
      <c r="H82" s="63">
        <f t="shared" si="26"/>
        <v>10200</v>
      </c>
    </row>
    <row r="83" spans="2:8" ht="12.75" customHeight="1" x14ac:dyDescent="0.2">
      <c r="B83" s="39" t="s">
        <v>57</v>
      </c>
      <c r="C83" s="78" t="s">
        <v>12</v>
      </c>
      <c r="D83" s="63">
        <v>11790</v>
      </c>
      <c r="E83" s="63">
        <v>9000</v>
      </c>
      <c r="F83" s="41">
        <v>10200</v>
      </c>
      <c r="G83" s="63">
        <v>10200</v>
      </c>
      <c r="H83" s="63">
        <v>10200</v>
      </c>
    </row>
    <row r="84" spans="2:8" ht="12.75" customHeight="1" x14ac:dyDescent="0.2">
      <c r="B84" s="82" t="s">
        <v>100</v>
      </c>
      <c r="C84" s="80" t="s">
        <v>113</v>
      </c>
      <c r="D84" s="83">
        <f t="shared" ref="D84:H84" si="27">D85</f>
        <v>546723.80999999994</v>
      </c>
      <c r="E84" s="83">
        <f>E85</f>
        <v>564350</v>
      </c>
      <c r="F84" s="83">
        <f>F85</f>
        <v>600950</v>
      </c>
      <c r="G84" s="83">
        <f t="shared" si="27"/>
        <v>489100</v>
      </c>
      <c r="H84" s="83">
        <f t="shared" si="27"/>
        <v>489100</v>
      </c>
    </row>
    <row r="85" spans="2:8" ht="12.75" customHeight="1" x14ac:dyDescent="0.2">
      <c r="B85" s="82" t="s">
        <v>101</v>
      </c>
      <c r="C85" s="80" t="s">
        <v>114</v>
      </c>
      <c r="D85" s="83">
        <f t="shared" ref="D85" si="28">D86+D90+D94+D98+D101+D105+D109+D112</f>
        <v>546723.80999999994</v>
      </c>
      <c r="E85" s="83">
        <f>E86+E90+E94+E98+E101+E105+E109+E112</f>
        <v>564350</v>
      </c>
      <c r="F85" s="83">
        <f>F86+F90+F94+F98+F101+F105+F109+F112</f>
        <v>600950</v>
      </c>
      <c r="G85" s="83">
        <f t="shared" ref="G85:H85" si="29">G86+G90+G94+G98+G101+G105+G109+G112</f>
        <v>489100</v>
      </c>
      <c r="H85" s="83">
        <f t="shared" si="29"/>
        <v>489100</v>
      </c>
    </row>
    <row r="86" spans="2:8" ht="12.75" customHeight="1" x14ac:dyDescent="0.2">
      <c r="B86" s="61" t="s">
        <v>68</v>
      </c>
      <c r="C86" s="77" t="s">
        <v>67</v>
      </c>
      <c r="D86" s="62">
        <f t="shared" ref="D86:H86" si="30">D87</f>
        <v>228980.49</v>
      </c>
      <c r="E86" s="62">
        <f>E87</f>
        <v>270900</v>
      </c>
      <c r="F86" s="62">
        <f t="shared" si="30"/>
        <v>264000</v>
      </c>
      <c r="G86" s="62">
        <f t="shared" si="30"/>
        <v>179000</v>
      </c>
      <c r="H86" s="62">
        <f t="shared" si="30"/>
        <v>179000</v>
      </c>
    </row>
    <row r="87" spans="2:8" ht="12.75" customHeight="1" x14ac:dyDescent="0.2">
      <c r="B87" s="39" t="s">
        <v>62</v>
      </c>
      <c r="C87" s="78" t="s">
        <v>7</v>
      </c>
      <c r="D87" s="63">
        <f t="shared" ref="D87:H87" si="31">D88+D89</f>
        <v>228980.49</v>
      </c>
      <c r="E87" s="63">
        <f>E88+E89</f>
        <v>270900</v>
      </c>
      <c r="F87" s="63">
        <f t="shared" si="31"/>
        <v>264000</v>
      </c>
      <c r="G87" s="63">
        <f t="shared" si="31"/>
        <v>179000</v>
      </c>
      <c r="H87" s="63">
        <f t="shared" si="31"/>
        <v>179000</v>
      </c>
    </row>
    <row r="88" spans="2:8" ht="12.75" customHeight="1" x14ac:dyDescent="0.2">
      <c r="B88" s="39" t="s">
        <v>63</v>
      </c>
      <c r="C88" s="78" t="s">
        <v>8</v>
      </c>
      <c r="D88" s="63">
        <v>53197.74</v>
      </c>
      <c r="E88" s="63">
        <v>17500</v>
      </c>
      <c r="F88" s="41">
        <v>0</v>
      </c>
      <c r="G88" s="63">
        <v>0</v>
      </c>
      <c r="H88" s="63">
        <v>0</v>
      </c>
    </row>
    <row r="89" spans="2:8" ht="12.75" customHeight="1" x14ac:dyDescent="0.2">
      <c r="B89" s="39" t="s">
        <v>64</v>
      </c>
      <c r="C89" s="78" t="s">
        <v>15</v>
      </c>
      <c r="D89" s="63">
        <v>175782.75</v>
      </c>
      <c r="E89" s="63">
        <v>253400</v>
      </c>
      <c r="F89" s="41">
        <v>264000</v>
      </c>
      <c r="G89" s="63">
        <v>179000</v>
      </c>
      <c r="H89" s="63">
        <v>179000</v>
      </c>
    </row>
    <row r="90" spans="2:8" ht="12.75" customHeight="1" x14ac:dyDescent="0.2">
      <c r="B90" s="61" t="s">
        <v>71</v>
      </c>
      <c r="C90" s="77" t="s">
        <v>72</v>
      </c>
      <c r="D90" s="62">
        <f t="shared" ref="D90:H90" si="32">D91</f>
        <v>12002.69</v>
      </c>
      <c r="E90" s="62">
        <f>E91</f>
        <v>200</v>
      </c>
      <c r="F90" s="62">
        <f t="shared" si="32"/>
        <v>5000</v>
      </c>
      <c r="G90" s="62">
        <f t="shared" si="32"/>
        <v>0</v>
      </c>
      <c r="H90" s="62">
        <f t="shared" si="32"/>
        <v>0</v>
      </c>
    </row>
    <row r="91" spans="2:8" ht="12.75" customHeight="1" x14ac:dyDescent="0.2">
      <c r="B91" s="39" t="s">
        <v>62</v>
      </c>
      <c r="C91" s="78" t="s">
        <v>7</v>
      </c>
      <c r="D91" s="63">
        <f t="shared" ref="D91:H91" si="33">SUM(D92:D93)</f>
        <v>12002.69</v>
      </c>
      <c r="E91" s="63">
        <f>SUM(E92:E93)</f>
        <v>200</v>
      </c>
      <c r="F91" s="63">
        <f t="shared" si="33"/>
        <v>5000</v>
      </c>
      <c r="G91" s="63">
        <f t="shared" si="33"/>
        <v>0</v>
      </c>
      <c r="H91" s="63">
        <f t="shared" si="33"/>
        <v>0</v>
      </c>
    </row>
    <row r="92" spans="2:8" ht="12.75" customHeight="1" x14ac:dyDescent="0.2">
      <c r="B92" s="39" t="s">
        <v>63</v>
      </c>
      <c r="C92" s="78" t="s">
        <v>8</v>
      </c>
      <c r="D92" s="63">
        <v>0</v>
      </c>
      <c r="E92" s="63">
        <v>0</v>
      </c>
      <c r="F92" s="41">
        <v>0</v>
      </c>
      <c r="G92" s="63">
        <v>0</v>
      </c>
      <c r="H92" s="63">
        <v>0</v>
      </c>
    </row>
    <row r="93" spans="2:8" ht="12.75" customHeight="1" x14ac:dyDescent="0.2">
      <c r="B93" s="39" t="s">
        <v>64</v>
      </c>
      <c r="C93" s="78" t="s">
        <v>15</v>
      </c>
      <c r="D93" s="63">
        <v>12002.69</v>
      </c>
      <c r="E93" s="63">
        <v>200</v>
      </c>
      <c r="F93" s="41">
        <v>5000</v>
      </c>
      <c r="G93" s="63">
        <v>0</v>
      </c>
      <c r="H93" s="63">
        <v>0</v>
      </c>
    </row>
    <row r="94" spans="2:8" ht="12.75" customHeight="1" x14ac:dyDescent="0.2">
      <c r="B94" s="61" t="s">
        <v>75</v>
      </c>
      <c r="C94" s="77" t="s">
        <v>76</v>
      </c>
      <c r="D94" s="62">
        <f t="shared" ref="D94:H94" si="34">D95</f>
        <v>46174.41</v>
      </c>
      <c r="E94" s="62">
        <f>E95</f>
        <v>16450</v>
      </c>
      <c r="F94" s="62">
        <f t="shared" si="34"/>
        <v>7000</v>
      </c>
      <c r="G94" s="62">
        <f t="shared" si="34"/>
        <v>7000</v>
      </c>
      <c r="H94" s="62">
        <f t="shared" si="34"/>
        <v>7000</v>
      </c>
    </row>
    <row r="95" spans="2:8" ht="12.75" customHeight="1" x14ac:dyDescent="0.2">
      <c r="B95" s="39" t="s">
        <v>62</v>
      </c>
      <c r="C95" s="78" t="s">
        <v>7</v>
      </c>
      <c r="D95" s="63">
        <f t="shared" ref="D95:H95" si="35">SUM(D96:D97)</f>
        <v>46174.41</v>
      </c>
      <c r="E95" s="63">
        <f>SUM(E96:E97)</f>
        <v>16450</v>
      </c>
      <c r="F95" s="63">
        <f t="shared" si="35"/>
        <v>7000</v>
      </c>
      <c r="G95" s="63">
        <f t="shared" si="35"/>
        <v>7000</v>
      </c>
      <c r="H95" s="63">
        <f t="shared" si="35"/>
        <v>7000</v>
      </c>
    </row>
    <row r="96" spans="2:8" ht="12.75" customHeight="1" x14ac:dyDescent="0.2">
      <c r="B96" s="39" t="s">
        <v>63</v>
      </c>
      <c r="C96" s="78" t="s">
        <v>8</v>
      </c>
      <c r="D96" s="63">
        <v>1935</v>
      </c>
      <c r="E96" s="63">
        <v>0</v>
      </c>
      <c r="F96" s="41">
        <v>0</v>
      </c>
      <c r="G96" s="63">
        <v>0</v>
      </c>
      <c r="H96" s="63">
        <v>0</v>
      </c>
    </row>
    <row r="97" spans="2:8" ht="12.75" customHeight="1" x14ac:dyDescent="0.2">
      <c r="B97" s="39" t="s">
        <v>64</v>
      </c>
      <c r="C97" s="78" t="s">
        <v>15</v>
      </c>
      <c r="D97" s="63">
        <v>44239.41</v>
      </c>
      <c r="E97" s="63">
        <v>16450</v>
      </c>
      <c r="F97" s="41">
        <v>7000</v>
      </c>
      <c r="G97" s="63">
        <v>7000</v>
      </c>
      <c r="H97" s="63">
        <v>7000</v>
      </c>
    </row>
    <row r="98" spans="2:8" ht="12.75" customHeight="1" x14ac:dyDescent="0.2">
      <c r="B98" s="61" t="s">
        <v>79</v>
      </c>
      <c r="C98" s="77" t="s">
        <v>80</v>
      </c>
      <c r="D98" s="62">
        <f t="shared" ref="D98:H99" si="36">D99</f>
        <v>0</v>
      </c>
      <c r="E98" s="62">
        <f>E99</f>
        <v>0</v>
      </c>
      <c r="F98" s="62">
        <f t="shared" si="36"/>
        <v>0</v>
      </c>
      <c r="G98" s="62">
        <f t="shared" si="36"/>
        <v>0</v>
      </c>
      <c r="H98" s="62">
        <f t="shared" si="36"/>
        <v>0</v>
      </c>
    </row>
    <row r="99" spans="2:8" ht="12.75" customHeight="1" x14ac:dyDescent="0.2">
      <c r="B99" s="39" t="s">
        <v>62</v>
      </c>
      <c r="C99" s="78" t="s">
        <v>7</v>
      </c>
      <c r="D99" s="63">
        <f t="shared" si="36"/>
        <v>0</v>
      </c>
      <c r="E99" s="63">
        <f>E100</f>
        <v>0</v>
      </c>
      <c r="F99" s="63">
        <f t="shared" si="36"/>
        <v>0</v>
      </c>
      <c r="G99" s="63">
        <f t="shared" si="36"/>
        <v>0</v>
      </c>
      <c r="H99" s="63">
        <f t="shared" si="36"/>
        <v>0</v>
      </c>
    </row>
    <row r="100" spans="2:8" ht="22.5" x14ac:dyDescent="0.2">
      <c r="B100" s="39" t="s">
        <v>64</v>
      </c>
      <c r="C100" s="78" t="s">
        <v>15</v>
      </c>
      <c r="D100" s="63">
        <v>0</v>
      </c>
      <c r="E100" s="63">
        <v>0</v>
      </c>
      <c r="F100" s="41">
        <v>0</v>
      </c>
      <c r="G100" s="63">
        <v>0</v>
      </c>
      <c r="H100" s="63">
        <v>0</v>
      </c>
    </row>
    <row r="101" spans="2:8" ht="12.75" customHeight="1" x14ac:dyDescent="0.2">
      <c r="B101" s="61" t="s">
        <v>81</v>
      </c>
      <c r="C101" s="77" t="s">
        <v>82</v>
      </c>
      <c r="D101" s="62">
        <f t="shared" ref="D101:H101" si="37">D102</f>
        <v>212632.97</v>
      </c>
      <c r="E101" s="62">
        <f>E102</f>
        <v>206500</v>
      </c>
      <c r="F101" s="62">
        <f t="shared" si="37"/>
        <v>248650</v>
      </c>
      <c r="G101" s="62">
        <f t="shared" si="37"/>
        <v>258800</v>
      </c>
      <c r="H101" s="62">
        <f t="shared" si="37"/>
        <v>258800</v>
      </c>
    </row>
    <row r="102" spans="2:8" ht="12.75" customHeight="1" x14ac:dyDescent="0.2">
      <c r="B102" s="39" t="s">
        <v>62</v>
      </c>
      <c r="C102" s="78" t="s">
        <v>7</v>
      </c>
      <c r="D102" s="63">
        <f t="shared" ref="D102" si="38">SUM(D103:D104)</f>
        <v>212632.97</v>
      </c>
      <c r="E102" s="63">
        <f>SUM(E103:E104)</f>
        <v>206500</v>
      </c>
      <c r="F102" s="63">
        <f>SUM(F103:F104)</f>
        <v>248650</v>
      </c>
      <c r="G102" s="63">
        <f t="shared" ref="G102:H102" si="39">SUM(G103:G104)</f>
        <v>258800</v>
      </c>
      <c r="H102" s="63">
        <f t="shared" si="39"/>
        <v>258800</v>
      </c>
    </row>
    <row r="103" spans="2:8" ht="14.25" customHeight="1" x14ac:dyDescent="0.2">
      <c r="B103" s="39" t="s">
        <v>63</v>
      </c>
      <c r="C103" s="78" t="s">
        <v>8</v>
      </c>
      <c r="D103" s="63">
        <v>0</v>
      </c>
      <c r="E103" s="63">
        <v>0</v>
      </c>
      <c r="F103" s="41">
        <v>0</v>
      </c>
      <c r="G103" s="63">
        <v>0</v>
      </c>
      <c r="H103" s="63">
        <v>0</v>
      </c>
    </row>
    <row r="104" spans="2:8" ht="23.25" customHeight="1" x14ac:dyDescent="0.2">
      <c r="B104" s="39" t="s">
        <v>64</v>
      </c>
      <c r="C104" s="78" t="s">
        <v>15</v>
      </c>
      <c r="D104" s="63">
        <v>212632.97</v>
      </c>
      <c r="E104" s="63">
        <v>206500</v>
      </c>
      <c r="F104" s="41">
        <v>248650</v>
      </c>
      <c r="G104" s="63">
        <v>258800</v>
      </c>
      <c r="H104" s="63">
        <v>258800</v>
      </c>
    </row>
    <row r="105" spans="2:8" x14ac:dyDescent="0.2">
      <c r="B105" s="61" t="s">
        <v>83</v>
      </c>
      <c r="C105" s="77" t="s">
        <v>84</v>
      </c>
      <c r="D105" s="62">
        <f t="shared" ref="D105:H105" si="40">D106</f>
        <v>1676.96</v>
      </c>
      <c r="E105" s="62">
        <f>E106</f>
        <v>2700</v>
      </c>
      <c r="F105" s="62">
        <f t="shared" si="40"/>
        <v>10000</v>
      </c>
      <c r="G105" s="62">
        <f t="shared" si="40"/>
        <v>10000</v>
      </c>
      <c r="H105" s="62">
        <f t="shared" si="40"/>
        <v>10000</v>
      </c>
    </row>
    <row r="106" spans="2:8" x14ac:dyDescent="0.2">
      <c r="B106" s="39" t="s">
        <v>62</v>
      </c>
      <c r="C106" s="78" t="s">
        <v>7</v>
      </c>
      <c r="D106" s="63">
        <f t="shared" ref="D106:H106" si="41">SUM(D107:D108)</f>
        <v>1676.96</v>
      </c>
      <c r="E106" s="63">
        <f>SUM(E107:E108)</f>
        <v>2700</v>
      </c>
      <c r="F106" s="63">
        <f t="shared" si="41"/>
        <v>10000</v>
      </c>
      <c r="G106" s="63">
        <f t="shared" si="41"/>
        <v>10000</v>
      </c>
      <c r="H106" s="63">
        <f t="shared" si="41"/>
        <v>10000</v>
      </c>
    </row>
    <row r="107" spans="2:8" ht="22.5" x14ac:dyDescent="0.2">
      <c r="B107" s="39" t="s">
        <v>63</v>
      </c>
      <c r="C107" s="78" t="s">
        <v>8</v>
      </c>
      <c r="D107" s="63">
        <v>0</v>
      </c>
      <c r="E107" s="63">
        <v>0</v>
      </c>
      <c r="F107" s="41">
        <v>0</v>
      </c>
      <c r="G107" s="63">
        <v>0</v>
      </c>
      <c r="H107" s="63">
        <v>0</v>
      </c>
    </row>
    <row r="108" spans="2:8" ht="22.5" x14ac:dyDescent="0.2">
      <c r="B108" s="39" t="s">
        <v>64</v>
      </c>
      <c r="C108" s="78" t="s">
        <v>15</v>
      </c>
      <c r="D108" s="63">
        <v>1676.96</v>
      </c>
      <c r="E108" s="63">
        <v>2700</v>
      </c>
      <c r="F108" s="41">
        <v>10000</v>
      </c>
      <c r="G108" s="63">
        <v>10000</v>
      </c>
      <c r="H108" s="63">
        <v>10000</v>
      </c>
    </row>
    <row r="109" spans="2:8" x14ac:dyDescent="0.2">
      <c r="B109" s="61" t="s">
        <v>85</v>
      </c>
      <c r="C109" s="77" t="s">
        <v>86</v>
      </c>
      <c r="D109" s="62">
        <f t="shared" ref="D109:H110" si="42">D110</f>
        <v>7524.12</v>
      </c>
      <c r="E109" s="62">
        <f>E110</f>
        <v>14000</v>
      </c>
      <c r="F109" s="62">
        <f t="shared" si="42"/>
        <v>14300</v>
      </c>
      <c r="G109" s="62">
        <f t="shared" si="42"/>
        <v>14300</v>
      </c>
      <c r="H109" s="62">
        <f t="shared" si="42"/>
        <v>14300</v>
      </c>
    </row>
    <row r="110" spans="2:8" x14ac:dyDescent="0.2">
      <c r="B110" s="39" t="s">
        <v>62</v>
      </c>
      <c r="C110" s="78" t="s">
        <v>7</v>
      </c>
      <c r="D110" s="63">
        <f t="shared" si="42"/>
        <v>7524.12</v>
      </c>
      <c r="E110" s="63">
        <f>E111</f>
        <v>14000</v>
      </c>
      <c r="F110" s="63">
        <f t="shared" si="42"/>
        <v>14300</v>
      </c>
      <c r="G110" s="63">
        <f t="shared" si="42"/>
        <v>14300</v>
      </c>
      <c r="H110" s="63">
        <f t="shared" si="42"/>
        <v>14300</v>
      </c>
    </row>
    <row r="111" spans="2:8" ht="22.5" x14ac:dyDescent="0.2">
      <c r="B111" s="39" t="s">
        <v>64</v>
      </c>
      <c r="C111" s="78" t="s">
        <v>15</v>
      </c>
      <c r="D111" s="63">
        <v>7524.12</v>
      </c>
      <c r="E111" s="63">
        <v>14000</v>
      </c>
      <c r="F111" s="41">
        <v>14300</v>
      </c>
      <c r="G111" s="63">
        <v>14300</v>
      </c>
      <c r="H111" s="63">
        <v>14300</v>
      </c>
    </row>
    <row r="112" spans="2:8" x14ac:dyDescent="0.2">
      <c r="B112" s="61" t="s">
        <v>89</v>
      </c>
      <c r="C112" s="77" t="s">
        <v>88</v>
      </c>
      <c r="D112" s="62">
        <f t="shared" ref="D112:H113" si="43">D113</f>
        <v>37732.17</v>
      </c>
      <c r="E112" s="62">
        <f>E113</f>
        <v>53600</v>
      </c>
      <c r="F112" s="62">
        <f t="shared" si="43"/>
        <v>52000</v>
      </c>
      <c r="G112" s="62">
        <f t="shared" si="43"/>
        <v>20000</v>
      </c>
      <c r="H112" s="62">
        <f t="shared" si="43"/>
        <v>20000</v>
      </c>
    </row>
    <row r="113" spans="2:8" x14ac:dyDescent="0.2">
      <c r="B113" s="39" t="s">
        <v>62</v>
      </c>
      <c r="C113" s="78" t="s">
        <v>7</v>
      </c>
      <c r="D113" s="63">
        <f t="shared" si="43"/>
        <v>37732.17</v>
      </c>
      <c r="E113" s="63">
        <f>E114</f>
        <v>53600</v>
      </c>
      <c r="F113" s="63">
        <f t="shared" si="43"/>
        <v>52000</v>
      </c>
      <c r="G113" s="63">
        <f t="shared" si="43"/>
        <v>20000</v>
      </c>
      <c r="H113" s="63">
        <f t="shared" si="43"/>
        <v>20000</v>
      </c>
    </row>
    <row r="114" spans="2:8" ht="22.5" x14ac:dyDescent="0.2">
      <c r="B114" s="39" t="s">
        <v>64</v>
      </c>
      <c r="C114" s="78" t="s">
        <v>15</v>
      </c>
      <c r="D114" s="63">
        <v>37732.17</v>
      </c>
      <c r="E114" s="63">
        <v>53600</v>
      </c>
      <c r="F114" s="41">
        <v>52000</v>
      </c>
      <c r="G114" s="63">
        <v>20000</v>
      </c>
      <c r="H114" s="63">
        <v>20000</v>
      </c>
    </row>
  </sheetData>
  <mergeCells count="9">
    <mergeCell ref="B3:H3"/>
    <mergeCell ref="C4:H4"/>
    <mergeCell ref="I2:J3"/>
    <mergeCell ref="B13:C13"/>
    <mergeCell ref="D8:D11"/>
    <mergeCell ref="E8:E11"/>
    <mergeCell ref="F8:F11"/>
    <mergeCell ref="G8:G11"/>
    <mergeCell ref="H8:H11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  <ignoredErrors>
    <ignoredError sqref="B79:B114 B58:B60 B15:B17 B38:B41 B42:B44 B46:B52 B54:B57 B27:B37 B18:B26" numberStoredAsText="1"/>
    <ignoredError sqref="F66 F61:F62 F63 G63 G62 G66 F42:H43 F44:H44 D34 D42:D43 D38:D39 D35 D27:D28 D80:D82 D18:D19 D30:D31 D22:D23 D24 G34:H34 F38:H39 F35:H35 F27:H28 F20:G20 H24 F18:H19 F30:H31 H20 F22:H23 F24:G24 E25:H26 E24 E22:E23 E21:H21 E20 E32:H33 E30:E31 E18:E19 E29 E27:E28 E36:H37 E35 E40:H40 E38:E39 E34:F34 E42:E43 D45:H45 F53 F46:H52 E60:F60 G53:H53 E61 F54:H57 E53 E54:E57 E46:E52 D53 D56 D46:D52 D57 D54:D55 E59 D59 F58:F59 D79:E79 E83 E80:E82 H17 D8 D12 G16:H16 D84:E84 D88:H96 D98:H101 D97:E97 D105:H107 D104:E104 D103:E103 D102:E102 G103:H103 F102:H102 D109:H110 D108:E108 D112:H114 D111:E111 G8:H8 E12 G12:H12 E9:H11 F12 E8:F8 D69:H70 D86:E87 G84:H84 F86:H87 F83:H83 F80:H82 F79:H79 F71:H78 F84 G29:H29 D14:H15 F17" unlockedFormula="1"/>
    <ignoredError sqref="D58 E58 G58:H59 G61:H61 G60:H60" formulaRange="1" unlockedFormula="1"/>
    <ignoredError sqref="D13:H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</vt:lpstr>
      <vt:lpstr>Račun prihoda i rashoda</vt:lpstr>
      <vt:lpstr>Prihodi i rashodi po izvorima</vt:lpstr>
      <vt:lpstr>Rashodi prema funkcijskoj klas</vt:lpstr>
      <vt:lpstr>Poseban dio</vt:lpstr>
      <vt:lpstr>'Poseban dio'!Print_Titles</vt:lpstr>
      <vt:lpstr>'Prihodi i rashodi po izvorima'!Print_Titles</vt:lpstr>
      <vt:lpstr>'Račun prihoda i rashoda'!Print_Titles</vt:lpstr>
      <vt:lpstr>'Rashodi prema funkcijskoj klas'!Print_Titles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Stubnja</cp:lastModifiedBy>
  <cp:lastPrinted>2025-11-10T09:18:09Z</cp:lastPrinted>
  <dcterms:created xsi:type="dcterms:W3CDTF">2022-08-12T12:51:27Z</dcterms:created>
  <dcterms:modified xsi:type="dcterms:W3CDTF">2026-03-06T11:40:23Z</dcterms:modified>
</cp:coreProperties>
</file>