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ubnja\Documents\2025 Godišnji izvještaji\Izvještaji o izvršenju proračuna\"/>
    </mc:Choice>
  </mc:AlternateContent>
  <bookViews>
    <workbookView xWindow="360" yWindow="270" windowWidth="14940" windowHeight="9150" firstSheet="4" activeTab="7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definedNames>
    <definedName name="_xlnm.Print_Area" localSheetId="1">'Prihodi i rashodi prema ekonoms'!$A$1:$J$99</definedName>
  </definedNames>
  <calcPr calcId="162913"/>
</workbook>
</file>

<file path=xl/calcChain.xml><?xml version="1.0" encoding="utf-8"?>
<calcChain xmlns="http://schemas.openxmlformats.org/spreadsheetml/2006/main">
  <c r="J53" i="3" l="1"/>
  <c r="J51" i="3"/>
  <c r="J50" i="3"/>
  <c r="J48" i="3"/>
  <c r="J42" i="3"/>
  <c r="J46" i="3"/>
  <c r="J39" i="3"/>
  <c r="J41" i="3"/>
  <c r="J36" i="3"/>
  <c r="J38" i="3"/>
  <c r="J33" i="3"/>
  <c r="J35" i="3"/>
  <c r="J32" i="3"/>
  <c r="F42" i="3"/>
  <c r="F32" i="3" s="1"/>
  <c r="F45" i="3"/>
  <c r="I71" i="2"/>
  <c r="I70" i="2"/>
  <c r="I69" i="2"/>
  <c r="I68" i="2"/>
  <c r="I58" i="2"/>
  <c r="I57" i="2"/>
  <c r="I56" i="2"/>
  <c r="I55" i="2"/>
  <c r="I54" i="2"/>
  <c r="I53" i="2"/>
  <c r="I52" i="2"/>
  <c r="I51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H25" i="1"/>
  <c r="I80" i="2"/>
  <c r="H17" i="1"/>
  <c r="H16" i="1"/>
  <c r="I87" i="2"/>
  <c r="I86" i="2"/>
  <c r="I85" i="2"/>
  <c r="E80" i="2"/>
  <c r="E51" i="2" l="1"/>
  <c r="E45" i="2" s="1"/>
  <c r="E37" i="2" s="1"/>
  <c r="E68" i="2"/>
  <c r="F56" i="2"/>
  <c r="G56" i="2"/>
  <c r="H56" i="2"/>
  <c r="E56" i="2"/>
  <c r="J36" i="2" l="1"/>
  <c r="J35" i="2"/>
  <c r="I17" i="2" l="1"/>
  <c r="I16" i="2"/>
</calcChain>
</file>

<file path=xl/sharedStrings.xml><?xml version="1.0" encoding="utf-8"?>
<sst xmlns="http://schemas.openxmlformats.org/spreadsheetml/2006/main" count="1006" uniqueCount="285">
  <si>
    <t>Gradska knjižnica Marka Marulića</t>
  </si>
  <si>
    <t>Datum:</t>
  </si>
  <si>
    <t/>
  </si>
  <si>
    <t>Vrijeme:</t>
  </si>
  <si>
    <t>Ulica slobode 2</t>
  </si>
  <si>
    <t>21000 Split</t>
  </si>
  <si>
    <t>OIB: 31775955033</t>
  </si>
  <si>
    <t>Izvještaj o izvršenju proračuna</t>
  </si>
  <si>
    <t>Za razdoblje od 01.01.2025. do 30.06.2025.</t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</si>
  <si>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</si>
  <si>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</si>
  <si>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</si>
  <si>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</si>
  <si>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</si>
  <si>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</si>
  <si>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</si>
  <si>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</si>
  <si>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</si>
  <si>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</si>
  <si>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</si>
  <si>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</si>
  <si>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</si>
  <si>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</si>
  <si>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</si>
  <si>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</si>
  <si>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</si>
  <si>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</si>
  <si>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</si>
  <si>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</si>
  <si>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</si>
  <si>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</si>
  <si>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</si>
  <si>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</si>
  <si>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</si>
  <si>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</si>
  <si>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</si>
  <si>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</si>
  <si>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</si>
  <si>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</si>
  <si>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</si>
  <si>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</si>
  <si>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</si>
  <si>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</si>
  <si>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</si>
  <si>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</si>
  <si>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</si>
  <si>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</si>
  <si>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</si>
  <si>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</si>
  <si>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</si>
  <si>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</si>
  <si>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</si>
  <si>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</si>
  <si>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</si>
  <si>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</si>
  <si>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</si>
  <si>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</si>
  <si>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</si>
  <si>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</si>
  <si>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</si>
  <si>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</si>
  <si>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</si>
  <si>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</si>
  <si>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</si>
  <si>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</si>
  <si>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</si>
  <si>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</si>
  <si>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</si>
  <si>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</si>
  <si>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</si>
  <si>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</si>
  <si>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</si>
  <si>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</si>
  <si>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</si>
  <si>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</si>
  <si>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</si>
  <si>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</si>
  <si>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</si>
  <si>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</si>
  <si>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</si>
  <si>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</si>
  <si>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autogume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</si>
  <si>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</si>
  <si>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</si>
  <si>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</si>
  <si>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</si>
  <si>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</si>
  <si>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</si>
  <si>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</si>
  <si>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</si>
  <si>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</si>
  <si>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</si>
  <si>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</si>
  <si>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</si>
  <si>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</si>
  <si>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</si>
  <si>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</si>
  <si>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</si>
  <si>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</si>
  <si>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</si>
  <si>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</si>
  <si>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</si>
  <si>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</si>
  <si>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36 Pomoći dane u inozemstvo i unutar općeg proračuna</t>
  </si>
  <si>
    <t>368 Pomoći temeljem prijenosa EU sredstava</t>
  </si>
  <si>
    <t>3681 Tekuće pomoći temeljem prijenosa EU sredstava</t>
  </si>
  <si>
    <t>41 Rashodi za nabavu neproizvedene dugotrajne imovine</t>
  </si>
  <si>
    <t>412 Nematerijalna imovina</t>
  </si>
  <si>
    <t>4123 Licence</t>
  </si>
  <si>
    <t>4124 Ostala prava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</si>
  <si>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</si>
  <si>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</si>
  <si>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</si>
  <si>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</si>
  <si>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</si>
  <si>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</si>
  <si>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</si>
  <si>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</si>
  <si>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</si>
  <si>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</si>
  <si>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</si>
  <si>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425 Višegodišnji nasadi i osnovno stado</t>
  </si>
  <si>
    <t>4251 Višegodišnji nasadi</t>
  </si>
  <si>
    <t>426 Nematerijalna proizvedena imovina</t>
  </si>
  <si>
    <t>4263 Umjetnička, literarna i znanstvena djela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</si>
  <si>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</si>
  <si>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</si>
  <si>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</si>
  <si>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</si>
  <si>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</si>
  <si>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1.1.1. PRIHODI OD GRADA</t>
  </si>
  <si>
    <t>Izvor 3. VLASTITI PRIHODI</t>
  </si>
  <si>
    <t>Izvor 3.1. OSTALI VLASTITI PRIHODI</t>
  </si>
  <si>
    <t>Izvor 3.1.1. VLASTITI PRIHODI-PK</t>
  </si>
  <si>
    <t>Izvor 4. PRIHODI ZA POSEBNE NAMJENE</t>
  </si>
  <si>
    <t>Izvor 4.3. OSTALI NAMJENSKI PRIHODI</t>
  </si>
  <si>
    <t>Izvor 4.3.1. PRIHODI ZA POSEBNE NAMJENE-PK</t>
  </si>
  <si>
    <t>Izvor 5. POMOĆI</t>
  </si>
  <si>
    <t>Izvor 5.2.1. POMOĆI TEMELJEM PRIJENOSA EU SREDSTAVA-PK</t>
  </si>
  <si>
    <t>Izvor 5.3. POMOĆI IZ DRŽAVNOG PRORAČUNA</t>
  </si>
  <si>
    <t>Izvor 5.3.1. POMOĆI IZ DRŽAVNOG PRORAČUNA-PK</t>
  </si>
  <si>
    <t>Izvor 5.4. POMOĆI IZ ŽUPANIJSKOG PRORAČUNA</t>
  </si>
  <si>
    <t>Izvor 5.4.1. POMOĆI IZ ŽUPANIJSKOG PRORAČUNA-PK</t>
  </si>
  <si>
    <t>Izvor 5.5. POMOĆI IZ DRUGIH PRORAČUNA</t>
  </si>
  <si>
    <t>Izvor 5.5.1. POMOĆI IZ DRUGIH PRORAČUNA-PK</t>
  </si>
  <si>
    <t>Izvor 6. DONACIJE</t>
  </si>
  <si>
    <t>Izvor 6.1. DONACIJE</t>
  </si>
  <si>
    <t>Izvor 6.1.1. DONACIJE-PK</t>
  </si>
  <si>
    <t xml:space="preserve"> SVEUKUPNI RASHODI</t>
  </si>
  <si>
    <t>Izvor 5.2. POMOĆI TEMELJEM PRIJENOSA EU SREDSTAVA</t>
  </si>
  <si>
    <t>Rashodi prema funkcijskoj klasifikaciji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</si>
  <si>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</si>
  <si>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</si>
  <si>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</si>
  <si>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</si>
  <si>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</si>
  <si>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</si>
  <si>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</si>
  <si>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</si>
  <si>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08 Rekreacija, kultura i religija</t>
  </si>
  <si>
    <t>Funkcijska klasifikacija 082 Službe kulture</t>
  </si>
  <si>
    <t>Račun financiranja prema ekonomskoj klasifikaciji</t>
  </si>
  <si>
    <t>Racun/Opis</t>
  </si>
  <si>
    <t>B. RAČUN ZADUŽIVANJA FINANCIRANJA</t>
  </si>
  <si>
    <t xml:space="preserve"> KORIŠTENJE SREDSTAVA IZ PRETHODNIH GODINA</t>
  </si>
  <si>
    <t>Račun financiranja prema izvorima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</si>
  <si>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</si>
  <si>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</si>
  <si>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</si>
  <si>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</si>
  <si>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</si>
  <si>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</si>
  <si>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103</t>
  </si>
  <si>
    <t>UPRAVNI ODJEL ZA DRUŠTVENE DJELATNOSTI</t>
  </si>
  <si>
    <t>Glava</t>
  </si>
  <si>
    <t>10302</t>
  </si>
  <si>
    <t>ODSJEK ZA KULTURU</t>
  </si>
  <si>
    <t>Proračunski korisnik</t>
  </si>
  <si>
    <t>29638</t>
  </si>
  <si>
    <t>GRADSKA KNJIŽNICA MARKO MARULIĆ</t>
  </si>
  <si>
    <t>Organizacijska klasifikacija</t>
  </si>
  <si>
    <t>Izvori</t>
  </si>
  <si>
    <t>Projekt/Aktivnost</t>
  </si>
  <si>
    <t>VRSTA RASHODA I IZDATAKA</t>
  </si>
  <si>
    <t>RAZDJEL 103 UPRAVNI ODJEL ZA DRUŠTVENE DJELATNOSTI</t>
  </si>
  <si>
    <t>GLAVA 10302 ODSJEK ZA KULTURU</t>
  </si>
  <si>
    <t>PROR. KORISNIK 29638 GRADSKA KNJIŽNICA MARKO MARULIĆ</t>
  </si>
  <si>
    <t>S05</t>
  </si>
  <si>
    <t>Glavni program: JAVNE POTREBE U KULTURI</t>
  </si>
  <si>
    <t>3502</t>
  </si>
  <si>
    <t>Program: KNJIŽNIČNA I IZDAVAČKA DJELATNOST</t>
  </si>
  <si>
    <t>A350201</t>
  </si>
  <si>
    <t>Aktivnost: DJELATNOST GRADSKE KNJIŽNICE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</si>
  <si>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</si>
  <si>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</si>
  <si>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</si>
  <si>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</si>
  <si>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</si>
  <si>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</si>
  <si>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</si>
  <si>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</si>
  <si>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</si>
  <si>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</si>
  <si>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</si>
  <si>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</si>
  <si>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3223</t>
  </si>
  <si>
    <t>Energija</t>
  </si>
  <si>
    <t>3232</t>
  </si>
  <si>
    <t>Usluge tekućeg i investicijskog  održavanja</t>
  </si>
  <si>
    <t>3236</t>
  </si>
  <si>
    <t>Zdravstvene i veterinarske usluge</t>
  </si>
  <si>
    <t>3238</t>
  </si>
  <si>
    <t>Računalne usluge</t>
  </si>
  <si>
    <t>3239</t>
  </si>
  <si>
    <t>Ostale usluge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</si>
  <si>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</si>
  <si>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</si>
  <si>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</si>
  <si>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</si>
  <si>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</si>
  <si>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</si>
  <si>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3225</t>
  </si>
  <si>
    <t>Sitni inventar i autogume</t>
  </si>
  <si>
    <t>3233</t>
  </si>
  <si>
    <t>Usluge promidžbe i informiranja</t>
  </si>
  <si>
    <t>3235</t>
  </si>
  <si>
    <t>Zakupnine i najamnine</t>
  </si>
  <si>
    <t>3295</t>
  </si>
  <si>
    <t>Pristojbe i naknade</t>
  </si>
  <si>
    <t>3224</t>
  </si>
  <si>
    <t>Materijal i dijelovi za tekuće i investicijsko održavanje</t>
  </si>
  <si>
    <t>3231</t>
  </si>
  <si>
    <t>Usluge telefona, interneta, pošte i prijevoza</t>
  </si>
  <si>
    <t>3234</t>
  </si>
  <si>
    <t>Komunalne usluge</t>
  </si>
  <si>
    <t>3237</t>
  </si>
  <si>
    <t>Intelektualne i osobne usluge</t>
  </si>
  <si>
    <t>3241</t>
  </si>
  <si>
    <t>Naknade troškova osobama izvan radnog odnosa</t>
  </si>
  <si>
    <t>3293</t>
  </si>
  <si>
    <t>Reprezentacija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</si>
  <si>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</si>
  <si>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</si>
  <si>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</si>
  <si>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</si>
  <si>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</si>
  <si>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</si>
  <si>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3292</t>
  </si>
  <si>
    <t>Premije osiguranja</t>
  </si>
  <si>
    <t>K350201</t>
  </si>
  <si>
    <t>Kapitalni projekt: REKONSTRUKCIJA GKMM KNJIŽNICE SPINUT</t>
  </si>
  <si>
    <t>41</t>
  </si>
  <si>
    <t>Rashodi za nabavu neproizvedene dugotrajne imovine</t>
  </si>
  <si>
    <t>42</t>
  </si>
  <si>
    <t>Rashodi za nabavu proizvedene dugotrajne imovine</t>
  </si>
  <si>
    <t>36</t>
  </si>
  <si>
    <t>Pomoći dane u inozemstvo i unutar općeg proračuna</t>
  </si>
  <si>
    <t>T350202</t>
  </si>
  <si>
    <t>Tekući projekt: EU PROJEKTI</t>
  </si>
  <si>
    <t>3505</t>
  </si>
  <si>
    <t>Program: STRUČNA TIJELA I VIJEĆA</t>
  </si>
  <si>
    <t>A350501</t>
  </si>
  <si>
    <t>Aktivnost: UPRAVNA I KAZALIŠNA VIJEĆA</t>
  </si>
  <si>
    <t>3291</t>
  </si>
  <si>
    <t>Naknade za rad predstavničkih i izvršnih tijela, povjerenstava i slično</t>
  </si>
  <si>
    <t>S06</t>
  </si>
  <si>
    <t>Glavni program: KAPITALNA ULAGANJA U USTANOVAMA U KULTURI GRADA</t>
  </si>
  <si>
    <t>3601</t>
  </si>
  <si>
    <t>Program: ULAGANJA U OPREMU I OTKUPI</t>
  </si>
  <si>
    <t>K360101</t>
  </si>
  <si>
    <t>Kapitalni projekt: KUPNJA KNJIGA I OPREME</t>
  </si>
  <si>
    <t>4124</t>
  </si>
  <si>
    <t>Ostala prava</t>
  </si>
  <si>
    <t>4221</t>
  </si>
  <si>
    <t>Uredska oprema i namještaj</t>
  </si>
  <si>
    <t>4223</t>
  </si>
  <si>
    <t>Oprema za održavanje i zaštitu</t>
  </si>
  <si>
    <t>4241</t>
  </si>
  <si>
    <t>Knjige</t>
  </si>
  <si>
    <t>4222</t>
  </si>
  <si>
    <t>Komunikacijska oprema</t>
  </si>
  <si>
    <t>4226</t>
  </si>
  <si>
    <t>Sportska i glazbena oprema</t>
  </si>
  <si>
    <t>4227</t>
  </si>
  <si>
    <t>Uređaji, 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</si>
</sst>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##\%"/>
    <numFmt numFmtId="165" formatCode="d\.m\.yyyy"/>
    <numFmt numFmtId="166" formatCode="#,##0.00\ &quot;€&quot;"/>
  </numFmts>
  <fonts count="28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4"/>
      <name val="Arial"/>
    </font>
    <font>
      <b/>
      <sz val="14"/>
      <name val="Arial"/>
    </font>
    <font>
      <b/>
      <sz val="10"/>
      <name val="Arial"/>
    </font>
    <font>
      <b/>
      <sz val="14"/>
      <name val="Arial"/>
    </font>
    <font>
      <b/>
      <sz val="14"/>
      <name val="Arial"/>
    </font>
    <font>
      <b/>
      <sz val="14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Font="1" applyBorder="1" applyAlignment="1" applyProtection="1">
      <alignment horizontal="right"/>
    </xf>
    <xf numFmtId="165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Font="1" applyBorder="1" applyAlignment="1" applyProtection="1">
      <alignment horizontal="center"/>
    </xf>
    <xf numFmtId="0" fontId="5" fillId="0" borderId="0" xfId="0" applyFont="1"/>
    <xf numFmtId="0" fontId="0" fillId="0" borderId="0" xfId="0" applyFont="1" applyBorder="1" applyAlignment="1" applyProtection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right"/>
    </xf>
    <xf numFmtId="164" fontId="1" fillId="0" borderId="1" xfId="0" applyNumberFormat="1" applyFont="1" applyBorder="1" applyAlignment="1" applyProtection="1">
      <alignment horizontal="right"/>
    </xf>
    <xf numFmtId="0" fontId="0" fillId="0" borderId="0" xfId="0" applyAlignment="1"/>
    <xf numFmtId="0" fontId="0" fillId="0" borderId="0" xfId="0" applyAlignment="1">
      <alignment horizontal="left"/>
    </xf>
    <xf numFmtId="0" fontId="7" fillId="3" borderId="1" xfId="0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 applyProtection="1">
      <alignment horizontal="right"/>
    </xf>
    <xf numFmtId="164" fontId="12" fillId="3" borderId="1" xfId="0" applyNumberFormat="1" applyFont="1" applyFill="1" applyBorder="1" applyAlignment="1" applyProtection="1">
      <alignment horizontal="right"/>
    </xf>
    <xf numFmtId="4" fontId="10" fillId="4" borderId="1" xfId="0" applyNumberFormat="1" applyFont="1" applyFill="1" applyBorder="1" applyAlignment="1" applyProtection="1">
      <alignment horizontal="right"/>
    </xf>
    <xf numFmtId="164" fontId="10" fillId="4" borderId="1" xfId="0" applyNumberFormat="1" applyFont="1" applyFill="1" applyBorder="1" applyAlignment="1" applyProtection="1">
      <alignment horizontal="right"/>
    </xf>
    <xf numFmtId="4" fontId="11" fillId="4" borderId="1" xfId="0" applyNumberFormat="1" applyFont="1" applyFill="1" applyBorder="1" applyAlignment="1" applyProtection="1">
      <alignment horizontal="right"/>
    </xf>
    <xf numFmtId="164" fontId="11" fillId="4" borderId="1" xfId="0" applyNumberFormat="1" applyFont="1" applyFill="1" applyBorder="1" applyAlignment="1" applyProtection="1">
      <alignment horizontal="right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4" fontId="20" fillId="4" borderId="1" xfId="0" applyNumberFormat="1" applyFont="1" applyFill="1" applyBorder="1" applyAlignment="1" applyProtection="1">
      <alignment horizontal="right"/>
    </xf>
    <xf numFmtId="164" fontId="20" fillId="4" borderId="1" xfId="0" applyNumberFormat="1" applyFont="1" applyFill="1" applyBorder="1" applyAlignment="1" applyProtection="1">
      <alignment horizontal="right"/>
    </xf>
    <xf numFmtId="4" fontId="21" fillId="4" borderId="1" xfId="0" applyNumberFormat="1" applyFont="1" applyFill="1" applyBorder="1" applyAlignment="1" applyProtection="1">
      <alignment horizontal="right"/>
    </xf>
    <xf numFmtId="164" fontId="21" fillId="4" borderId="1" xfId="0" applyNumberFormat="1" applyFont="1" applyFill="1" applyBorder="1" applyAlignment="1" applyProtection="1">
      <alignment horizontal="right"/>
    </xf>
    <xf numFmtId="0" fontId="22" fillId="4" borderId="1" xfId="0" applyFont="1" applyFill="1" applyBorder="1" applyAlignment="1">
      <alignment horizontal="center"/>
    </xf>
    <xf numFmtId="0" fontId="20" fillId="4" borderId="1" xfId="0" applyFont="1" applyFill="1" applyBorder="1"/>
    <xf numFmtId="4" fontId="22" fillId="4" borderId="1" xfId="0" applyNumberFormat="1" applyFont="1" applyFill="1" applyBorder="1" applyAlignment="1" applyProtection="1">
      <alignment horizontal="right"/>
    </xf>
    <xf numFmtId="164" fontId="22" fillId="4" borderId="1" xfId="0" applyNumberFormat="1" applyFont="1" applyFill="1" applyBorder="1" applyAlignment="1" applyProtection="1">
      <alignment horizontal="right"/>
    </xf>
    <xf numFmtId="0" fontId="20" fillId="4" borderId="1" xfId="0" applyFont="1" applyFill="1" applyBorder="1" applyAlignment="1" applyProtection="1">
      <alignment horizontal="left"/>
    </xf>
    <xf numFmtId="0" fontId="19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 applyProtection="1">
      <alignment horizontal="right" vertical="center"/>
    </xf>
    <xf numFmtId="164" fontId="22" fillId="0" borderId="1" xfId="0" applyNumberFormat="1" applyFont="1" applyBorder="1" applyAlignment="1" applyProtection="1">
      <alignment horizontal="right" vertical="center"/>
    </xf>
    <xf numFmtId="4" fontId="20" fillId="0" borderId="1" xfId="0" applyNumberFormat="1" applyFont="1" applyBorder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right" vertical="center"/>
    </xf>
    <xf numFmtId="10" fontId="20" fillId="0" borderId="1" xfId="0" applyNumberFormat="1" applyFont="1" applyBorder="1" applyAlignment="1" applyProtection="1">
      <alignment horizontal="right" vertical="center"/>
    </xf>
    <xf numFmtId="166" fontId="20" fillId="0" borderId="1" xfId="0" applyNumberFormat="1" applyFont="1" applyBorder="1" applyAlignment="1" applyProtection="1">
      <alignment horizontal="right" vertical="center"/>
    </xf>
    <xf numFmtId="166" fontId="0" fillId="0" borderId="0" xfId="0" applyNumberFormat="1"/>
    <xf numFmtId="10" fontId="22" fillId="0" borderId="1" xfId="0" applyNumberFormat="1" applyFont="1" applyBorder="1" applyAlignment="1" applyProtection="1">
      <alignment horizontal="right" vertical="center"/>
    </xf>
    <xf numFmtId="10" fontId="1" fillId="0" borderId="1" xfId="0" applyNumberFormat="1" applyFont="1" applyBorder="1" applyAlignment="1" applyProtection="1">
      <alignment horizontal="right"/>
    </xf>
    <xf numFmtId="10" fontId="12" fillId="3" borderId="1" xfId="0" applyNumberFormat="1" applyFont="1" applyFill="1" applyBorder="1" applyAlignment="1" applyProtection="1">
      <alignment horizontal="right"/>
    </xf>
    <xf numFmtId="10" fontId="22" fillId="4" borderId="1" xfId="0" applyNumberFormat="1" applyFont="1" applyFill="1" applyBorder="1" applyAlignment="1" applyProtection="1">
      <alignment horizontal="right"/>
    </xf>
    <xf numFmtId="0" fontId="22" fillId="4" borderId="1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 applyAlignment="1" applyProtection="1">
      <alignment horizontal="left"/>
    </xf>
    <xf numFmtId="0" fontId="23" fillId="4" borderId="1" xfId="0" applyFont="1" applyFill="1" applyBorder="1" applyAlignment="1">
      <alignment horizontal="center" wrapText="1"/>
    </xf>
    <xf numFmtId="4" fontId="25" fillId="4" borderId="1" xfId="0" applyNumberFormat="1" applyFont="1" applyFill="1" applyBorder="1" applyAlignment="1" applyProtection="1">
      <alignment horizontal="right"/>
    </xf>
    <xf numFmtId="164" fontId="25" fillId="4" borderId="1" xfId="0" applyNumberFormat="1" applyFont="1" applyFill="1" applyBorder="1" applyAlignment="1" applyProtection="1">
      <alignment horizontal="right"/>
    </xf>
    <xf numFmtId="4" fontId="23" fillId="5" borderId="1" xfId="0" applyNumberFormat="1" applyFont="1" applyFill="1" applyBorder="1" applyAlignment="1" applyProtection="1">
      <alignment horizontal="right"/>
    </xf>
    <xf numFmtId="164" fontId="23" fillId="5" borderId="1" xfId="0" applyNumberFormat="1" applyFont="1" applyFill="1" applyBorder="1" applyAlignment="1" applyProtection="1">
      <alignment horizontal="right"/>
    </xf>
    <xf numFmtId="0" fontId="23" fillId="5" borderId="1" xfId="0" applyFont="1" applyFill="1" applyBorder="1" applyAlignment="1" applyProtection="1">
      <alignment horizontal="left"/>
    </xf>
    <xf numFmtId="0" fontId="23" fillId="5" borderId="1" xfId="0" applyFont="1" applyFill="1" applyBorder="1"/>
    <xf numFmtId="0" fontId="26" fillId="4" borderId="1" xfId="0" applyFont="1" applyFill="1" applyBorder="1" applyAlignment="1" applyProtection="1">
      <alignment horizontal="left"/>
    </xf>
    <xf numFmtId="0" fontId="23" fillId="4" borderId="1" xfId="0" applyFont="1" applyFill="1" applyBorder="1"/>
    <xf numFmtId="4" fontId="26" fillId="4" borderId="1" xfId="0" applyNumberFormat="1" applyFont="1" applyFill="1" applyBorder="1" applyAlignment="1" applyProtection="1">
      <alignment horizontal="right"/>
    </xf>
    <xf numFmtId="164" fontId="26" fillId="4" borderId="1" xfId="0" applyNumberFormat="1" applyFont="1" applyFill="1" applyBorder="1" applyAlignment="1" applyProtection="1">
      <alignment horizontal="right"/>
    </xf>
    <xf numFmtId="0" fontId="27" fillId="4" borderId="1" xfId="0" applyFont="1" applyFill="1" applyBorder="1" applyAlignment="1" applyProtection="1">
      <alignment horizontal="left"/>
    </xf>
    <xf numFmtId="0" fontId="24" fillId="4" borderId="1" xfId="0" applyFont="1" applyFill="1" applyBorder="1"/>
    <xf numFmtId="4" fontId="27" fillId="4" borderId="1" xfId="0" applyNumberFormat="1" applyFont="1" applyFill="1" applyBorder="1" applyAlignment="1" applyProtection="1">
      <alignment horizontal="right"/>
    </xf>
    <xf numFmtId="164" fontId="27" fillId="4" borderId="1" xfId="0" applyNumberFormat="1" applyFont="1" applyFill="1" applyBorder="1" applyAlignment="1" applyProtection="1">
      <alignment horizontal="right"/>
    </xf>
    <xf numFmtId="4" fontId="23" fillId="4" borderId="1" xfId="0" applyNumberFormat="1" applyFont="1" applyFill="1" applyBorder="1" applyAlignment="1" applyProtection="1">
      <alignment horizontal="right"/>
    </xf>
    <xf numFmtId="164" fontId="23" fillId="4" borderId="1" xfId="0" applyNumberFormat="1" applyFont="1" applyFill="1" applyBorder="1" applyAlignment="1" applyProtection="1">
      <alignment horizontal="right"/>
    </xf>
    <xf numFmtId="0" fontId="24" fillId="4" borderId="1" xfId="0" applyFont="1" applyFill="1" applyBorder="1" applyAlignment="1" applyProtection="1">
      <alignment horizontal="left"/>
    </xf>
    <xf numFmtId="4" fontId="24" fillId="4" borderId="1" xfId="0" applyNumberFormat="1" applyFont="1" applyFill="1" applyBorder="1" applyAlignment="1" applyProtection="1">
      <alignment horizontal="right"/>
    </xf>
    <xf numFmtId="164" fontId="24" fillId="4" borderId="1" xfId="0" applyNumberFormat="1" applyFont="1" applyFill="1" applyBorder="1" applyAlignment="1" applyProtection="1">
      <alignment horizontal="right"/>
    </xf>
    <xf numFmtId="0" fontId="26" fillId="4" borderId="1" xfId="0" applyFont="1" applyFill="1" applyBorder="1" applyAlignment="1" applyProtection="1"/>
    <xf numFmtId="0" fontId="23" fillId="4" borderId="1" xfId="0" applyFont="1" applyFill="1" applyBorder="1" applyAlignment="1"/>
    <xf numFmtId="0" fontId="24" fillId="4" borderId="1" xfId="0" applyFont="1" applyFill="1" applyBorder="1" applyAlignment="1" applyProtection="1"/>
    <xf numFmtId="0" fontId="24" fillId="4" borderId="1" xfId="0" applyFont="1" applyFill="1" applyBorder="1" applyAlignment="1"/>
    <xf numFmtId="0" fontId="24" fillId="4" borderId="1" xfId="0" applyFont="1" applyFill="1" applyBorder="1" applyAlignment="1">
      <alignment horizontal="left"/>
    </xf>
    <xf numFmtId="0" fontId="23" fillId="4" borderId="1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/>
    </xf>
    <xf numFmtId="0" fontId="0" fillId="0" borderId="0" xfId="0"/>
    <xf numFmtId="0" fontId="4" fillId="0" borderId="0" xfId="0" applyFont="1" applyBorder="1" applyAlignment="1" applyProtection="1">
      <alignment horizontal="center"/>
    </xf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Border="1" applyAlignment="1" applyProtection="1">
      <alignment horizontal="center"/>
    </xf>
    <xf numFmtId="0" fontId="8" fillId="0" borderId="0" xfId="0" applyFont="1"/>
    <xf numFmtId="0" fontId="20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10" fillId="4" borderId="1" xfId="0" applyFont="1" applyFill="1" applyBorder="1" applyAlignment="1" applyProtection="1"/>
    <xf numFmtId="0" fontId="0" fillId="4" borderId="1" xfId="0" applyFill="1" applyBorder="1"/>
    <xf numFmtId="0" fontId="13" fillId="0" borderId="0" xfId="0" applyFont="1" applyBorder="1" applyAlignment="1" applyProtection="1">
      <alignment horizontal="center"/>
    </xf>
    <xf numFmtId="0" fontId="13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3" borderId="1" xfId="0" applyFont="1" applyFill="1" applyBorder="1" applyAlignment="1" applyProtection="1"/>
    <xf numFmtId="0" fontId="11" fillId="4" borderId="1" xfId="0" applyFont="1" applyFill="1" applyBorder="1" applyAlignment="1" applyProtection="1"/>
    <xf numFmtId="0" fontId="0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0" fontId="14" fillId="0" borderId="0" xfId="0" applyFont="1"/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/>
    <xf numFmtId="0" fontId="20" fillId="4" borderId="1" xfId="0" applyFont="1" applyFill="1" applyBorder="1" applyAlignment="1" applyProtection="1"/>
    <xf numFmtId="0" fontId="21" fillId="4" borderId="1" xfId="0" applyFont="1" applyFill="1" applyBorder="1" applyAlignment="1" applyProtection="1"/>
    <xf numFmtId="0" fontId="22" fillId="4" borderId="1" xfId="0" applyFont="1" applyFill="1" applyBorder="1" applyAlignment="1" applyProtection="1">
      <alignment wrapText="1"/>
    </xf>
    <xf numFmtId="0" fontId="20" fillId="4" borderId="1" xfId="0" applyFont="1" applyFill="1" applyBorder="1" applyAlignment="1">
      <alignment wrapText="1"/>
    </xf>
    <xf numFmtId="0" fontId="15" fillId="0" borderId="0" xfId="0" applyFont="1" applyBorder="1" applyAlignment="1" applyProtection="1">
      <alignment horizontal="center"/>
    </xf>
    <xf numFmtId="0" fontId="15" fillId="0" borderId="0" xfId="0" applyFont="1"/>
    <xf numFmtId="0" fontId="22" fillId="4" borderId="1" xfId="0" applyFont="1" applyFill="1" applyBorder="1" applyAlignment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0" xfId="0" applyFont="1"/>
    <xf numFmtId="0" fontId="16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0" xfId="0" applyFont="1"/>
    <xf numFmtId="0" fontId="20" fillId="0" borderId="1" xfId="0" applyFont="1" applyBorder="1" applyAlignment="1" applyProtection="1">
      <alignment horizontal="center"/>
    </xf>
    <xf numFmtId="0" fontId="20" fillId="0" borderId="1" xfId="0" applyFont="1" applyBorder="1"/>
    <xf numFmtId="164" fontId="20" fillId="4" borderId="1" xfId="0" applyNumberFormat="1" applyFont="1" applyFill="1" applyBorder="1" applyAlignment="1" applyProtection="1">
      <alignment horizontal="right"/>
    </xf>
    <xf numFmtId="0" fontId="20" fillId="4" borderId="1" xfId="0" applyFont="1" applyFill="1" applyBorder="1" applyAlignment="1" applyProtection="1">
      <alignment horizontal="left"/>
    </xf>
    <xf numFmtId="4" fontId="20" fillId="4" borderId="1" xfId="0" applyNumberFormat="1" applyFont="1" applyFill="1" applyBorder="1" applyAlignment="1" applyProtection="1">
      <alignment horizontal="right"/>
    </xf>
    <xf numFmtId="0" fontId="24" fillId="4" borderId="1" xfId="0" applyFont="1" applyFill="1" applyBorder="1"/>
    <xf numFmtId="0" fontId="25" fillId="4" borderId="1" xfId="0" applyFont="1" applyFill="1" applyBorder="1" applyAlignment="1" applyProtection="1">
      <alignment horizontal="left"/>
    </xf>
    <xf numFmtId="0" fontId="23" fillId="4" borderId="2" xfId="0" applyFont="1" applyFill="1" applyBorder="1" applyAlignment="1" applyProtection="1">
      <alignment horizontal="left"/>
    </xf>
    <xf numFmtId="0" fontId="23" fillId="4" borderId="3" xfId="0" applyFont="1" applyFill="1" applyBorder="1" applyAlignment="1" applyProtection="1">
      <alignment horizontal="left"/>
    </xf>
    <xf numFmtId="0" fontId="23" fillId="4" borderId="4" xfId="0" applyFont="1" applyFill="1" applyBorder="1" applyAlignment="1" applyProtection="1">
      <alignment horizontal="left"/>
    </xf>
    <xf numFmtId="0" fontId="23" fillId="5" borderId="1" xfId="0" applyFont="1" applyFill="1" applyBorder="1" applyAlignment="1" applyProtection="1">
      <alignment horizontal="left"/>
    </xf>
    <xf numFmtId="0" fontId="23" fillId="5" borderId="1" xfId="0" applyFont="1" applyFill="1" applyBorder="1"/>
    <xf numFmtId="0" fontId="26" fillId="4" borderId="1" xfId="0" applyFont="1" applyFill="1" applyBorder="1" applyAlignment="1" applyProtection="1">
      <alignment horizontal="left"/>
    </xf>
    <xf numFmtId="0" fontId="23" fillId="4" borderId="1" xfId="0" applyFont="1" applyFill="1" applyBorder="1"/>
    <xf numFmtId="0" fontId="27" fillId="4" borderId="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25" sqref="H25"/>
    </sheetView>
  </sheetViews>
  <sheetFormatPr defaultRowHeight="12.75" x14ac:dyDescent="0.2"/>
  <cols>
    <col min="2" max="2" width="14" customWidth="1"/>
    <col min="3" max="3" width="29.7109375" customWidth="1"/>
    <col min="4" max="4" width="12.42578125" customWidth="1"/>
    <col min="5" max="5" width="12.7109375" customWidth="1"/>
    <col min="6" max="6" width="12.85546875" customWidth="1"/>
    <col min="7" max="7" width="13.5703125" customWidth="1"/>
    <col min="8" max="8" width="10.5703125" bestFit="1" customWidth="1"/>
  </cols>
  <sheetData>
    <row r="1" spans="1:9" x14ac:dyDescent="0.2">
      <c r="A1" s="21" t="s">
        <v>0</v>
      </c>
      <c r="B1" s="21"/>
      <c r="C1" s="14"/>
    </row>
    <row r="2" spans="1:9" x14ac:dyDescent="0.2">
      <c r="A2" s="87" t="s">
        <v>2</v>
      </c>
      <c r="B2" s="87"/>
      <c r="C2" s="1"/>
    </row>
    <row r="3" spans="1:9" x14ac:dyDescent="0.2">
      <c r="A3" s="87" t="s">
        <v>4</v>
      </c>
      <c r="B3" s="87"/>
    </row>
    <row r="4" spans="1:9" x14ac:dyDescent="0.2">
      <c r="A4" s="87" t="s">
        <v>5</v>
      </c>
      <c r="B4" s="87"/>
    </row>
    <row r="5" spans="1:9" x14ac:dyDescent="0.2">
      <c r="A5" s="87" t="s">
        <v>6</v>
      </c>
      <c r="B5" s="87"/>
    </row>
    <row r="6" spans="1:9" s="4" customFormat="1" ht="18" x14ac:dyDescent="0.25">
      <c r="A6" s="88" t="s">
        <v>7</v>
      </c>
      <c r="B6" s="89"/>
      <c r="C6" s="89"/>
      <c r="D6" s="89"/>
      <c r="E6" s="89"/>
      <c r="F6" s="89"/>
      <c r="G6" s="89"/>
      <c r="H6" s="89"/>
    </row>
    <row r="7" spans="1:9" x14ac:dyDescent="0.2">
      <c r="A7" s="86" t="s">
        <v>8</v>
      </c>
      <c r="B7" s="87"/>
      <c r="C7" s="87"/>
      <c r="D7" s="87"/>
      <c r="E7" s="87"/>
      <c r="F7" s="87"/>
      <c r="G7" s="87"/>
      <c r="H7" s="87"/>
    </row>
    <row r="8" spans="1:9" x14ac:dyDescent="0.2">
      <c r="A8" s="86" t="s">
        <v>2</v>
      </c>
      <c r="B8" s="87"/>
      <c r="C8" s="87"/>
      <c r="D8" s="87"/>
      <c r="E8" s="87"/>
      <c r="F8" s="87"/>
      <c r="G8" s="87"/>
      <c r="H8" s="87"/>
    </row>
    <row r="9" spans="1:9" ht="25.5" x14ac:dyDescent="0.2">
      <c r="A9" s="92" t="s">
        <v>9</v>
      </c>
      <c r="B9" s="91"/>
      <c r="C9" s="91"/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</row>
    <row r="10" spans="1:9" x14ac:dyDescent="0.2">
      <c r="A10" s="93" t="s">
        <v>16</v>
      </c>
      <c r="B10" s="91"/>
      <c r="C10" s="91"/>
      <c r="D10" s="17" t="s">
        <v>17</v>
      </c>
      <c r="E10" s="17" t="s">
        <v>18</v>
      </c>
      <c r="F10" s="17" t="s">
        <v>19</v>
      </c>
      <c r="G10" s="17" t="s">
        <v>20</v>
      </c>
      <c r="H10" s="17" t="s">
        <v>21</v>
      </c>
      <c r="I10" s="17" t="s">
        <v>22</v>
      </c>
    </row>
    <row r="11" spans="1:9" x14ac:dyDescent="0.2">
      <c r="A11" s="90" t="s">
        <v>23</v>
      </c>
      <c r="B11" s="91"/>
      <c r="C11" s="91"/>
      <c r="D11" s="18">
        <v>1292106.74</v>
      </c>
      <c r="E11" s="18">
        <v>4220475</v>
      </c>
      <c r="F11" s="18">
        <v>4220475</v>
      </c>
      <c r="G11" s="18">
        <v>1470901.84</v>
      </c>
      <c r="H11" s="19">
        <v>113.84</v>
      </c>
      <c r="I11" s="19">
        <v>34.85</v>
      </c>
    </row>
    <row r="12" spans="1:9" x14ac:dyDescent="0.2">
      <c r="A12" s="90" t="s">
        <v>24</v>
      </c>
      <c r="B12" s="91"/>
      <c r="C12" s="91"/>
      <c r="D12" s="18">
        <v>0</v>
      </c>
      <c r="E12" s="18">
        <v>0</v>
      </c>
      <c r="F12" s="18">
        <v>0</v>
      </c>
      <c r="G12" s="18">
        <v>0</v>
      </c>
      <c r="H12" s="19" t="s">
        <v>2</v>
      </c>
      <c r="I12" s="19" t="s">
        <v>2</v>
      </c>
    </row>
    <row r="13" spans="1:9" x14ac:dyDescent="0.2">
      <c r="A13" s="90" t="s">
        <v>25</v>
      </c>
      <c r="B13" s="91"/>
      <c r="C13" s="91"/>
      <c r="D13" s="18">
        <v>1292106.74</v>
      </c>
      <c r="E13" s="18">
        <v>4220475</v>
      </c>
      <c r="F13" s="18">
        <v>4220475</v>
      </c>
      <c r="G13" s="18">
        <v>1470901.84</v>
      </c>
      <c r="H13" s="19">
        <v>113.84</v>
      </c>
      <c r="I13" s="19">
        <v>34.85</v>
      </c>
    </row>
    <row r="14" spans="1:9" x14ac:dyDescent="0.2">
      <c r="A14" s="90" t="s">
        <v>26</v>
      </c>
      <c r="B14" s="91"/>
      <c r="C14" s="91"/>
      <c r="D14" s="18">
        <v>936966.19</v>
      </c>
      <c r="E14" s="18">
        <v>2800325</v>
      </c>
      <c r="F14" s="18">
        <v>2800325</v>
      </c>
      <c r="G14" s="18">
        <v>1341499.33</v>
      </c>
      <c r="H14" s="19">
        <v>143.16999999999999</v>
      </c>
      <c r="I14" s="19">
        <v>47.91</v>
      </c>
    </row>
    <row r="15" spans="1:9" x14ac:dyDescent="0.2">
      <c r="A15" s="90" t="s">
        <v>27</v>
      </c>
      <c r="B15" s="91"/>
      <c r="C15" s="91"/>
      <c r="D15" s="18">
        <v>248285.57</v>
      </c>
      <c r="E15" s="18">
        <v>1420150</v>
      </c>
      <c r="F15" s="18">
        <v>1420150</v>
      </c>
      <c r="G15" s="18">
        <v>246969.71</v>
      </c>
      <c r="H15" s="19">
        <v>99.47</v>
      </c>
      <c r="I15" s="19">
        <v>17.39</v>
      </c>
    </row>
    <row r="16" spans="1:9" x14ac:dyDescent="0.2">
      <c r="A16" s="90" t="s">
        <v>28</v>
      </c>
      <c r="B16" s="91"/>
      <c r="C16" s="91"/>
      <c r="D16" s="18">
        <v>1184910.31</v>
      </c>
      <c r="E16" s="18">
        <v>4220475</v>
      </c>
      <c r="F16" s="18">
        <v>4220475</v>
      </c>
      <c r="G16" s="18">
        <v>1588469.04</v>
      </c>
      <c r="H16" s="53">
        <f>G16/D16</f>
        <v>1.3405816681601834</v>
      </c>
      <c r="I16" s="19">
        <v>37.64</v>
      </c>
    </row>
    <row r="17" spans="1:11" x14ac:dyDescent="0.2">
      <c r="A17" s="90" t="s">
        <v>29</v>
      </c>
      <c r="B17" s="91"/>
      <c r="C17" s="91"/>
      <c r="D17" s="18">
        <v>107196.43</v>
      </c>
      <c r="E17" s="18">
        <v>0</v>
      </c>
      <c r="F17" s="18">
        <v>0</v>
      </c>
      <c r="G17" s="18">
        <v>-117567.2</v>
      </c>
      <c r="H17" s="53">
        <f>G17/D17</f>
        <v>-1.0967454793037419</v>
      </c>
      <c r="I17" s="19">
        <v>0</v>
      </c>
      <c r="K17" s="51"/>
    </row>
    <row r="18" spans="1:11" x14ac:dyDescent="0.2">
      <c r="A18" s="93" t="s">
        <v>30</v>
      </c>
      <c r="B18" s="91"/>
      <c r="C18" s="91"/>
      <c r="D18" s="16" t="s">
        <v>2</v>
      </c>
      <c r="E18" s="16" t="s">
        <v>2</v>
      </c>
      <c r="F18" s="16" t="s">
        <v>2</v>
      </c>
      <c r="G18" s="16" t="s">
        <v>2</v>
      </c>
      <c r="H18" s="16" t="s">
        <v>2</v>
      </c>
      <c r="I18" s="16" t="s">
        <v>2</v>
      </c>
    </row>
    <row r="19" spans="1:11" x14ac:dyDescent="0.2">
      <c r="A19" s="90" t="s">
        <v>31</v>
      </c>
      <c r="B19" s="91"/>
      <c r="C19" s="91"/>
      <c r="D19" s="18">
        <v>0</v>
      </c>
      <c r="E19" s="18">
        <v>0</v>
      </c>
      <c r="F19" s="18">
        <v>0</v>
      </c>
      <c r="G19" s="18">
        <v>0</v>
      </c>
      <c r="H19" s="19" t="s">
        <v>2</v>
      </c>
      <c r="I19" s="19" t="s">
        <v>2</v>
      </c>
    </row>
    <row r="20" spans="1:11" x14ac:dyDescent="0.2">
      <c r="A20" s="90" t="s">
        <v>32</v>
      </c>
      <c r="B20" s="91"/>
      <c r="C20" s="91"/>
      <c r="D20" s="18">
        <v>0</v>
      </c>
      <c r="E20" s="18">
        <v>0</v>
      </c>
      <c r="F20" s="18">
        <v>0</v>
      </c>
      <c r="G20" s="18">
        <v>0</v>
      </c>
      <c r="H20" s="19" t="s">
        <v>2</v>
      </c>
      <c r="I20" s="19" t="s">
        <v>2</v>
      </c>
    </row>
    <row r="21" spans="1:11" x14ac:dyDescent="0.2">
      <c r="A21" s="90" t="s">
        <v>33</v>
      </c>
      <c r="B21" s="91"/>
      <c r="C21" s="91"/>
      <c r="D21" s="18">
        <v>0</v>
      </c>
      <c r="E21" s="18">
        <v>0</v>
      </c>
      <c r="F21" s="18">
        <v>0</v>
      </c>
      <c r="G21" s="18">
        <v>0</v>
      </c>
      <c r="H21" s="19">
        <v>0</v>
      </c>
      <c r="I21" s="19">
        <v>0</v>
      </c>
    </row>
    <row r="22" spans="1:11" ht="24.75" customHeight="1" x14ac:dyDescent="0.2">
      <c r="A22" s="94" t="s">
        <v>34</v>
      </c>
      <c r="B22" s="95"/>
      <c r="C22" s="95"/>
      <c r="D22" s="18">
        <v>0</v>
      </c>
      <c r="E22" s="18">
        <v>0</v>
      </c>
      <c r="F22" s="18">
        <v>0</v>
      </c>
      <c r="G22" s="18">
        <v>0</v>
      </c>
      <c r="H22" s="19" t="s">
        <v>2</v>
      </c>
      <c r="I22" s="19" t="s">
        <v>2</v>
      </c>
    </row>
    <row r="23" spans="1:11" ht="29.25" customHeight="1" x14ac:dyDescent="0.2">
      <c r="A23" s="94" t="s">
        <v>35</v>
      </c>
      <c r="B23" s="95"/>
      <c r="C23" s="95"/>
      <c r="D23" s="18">
        <v>0</v>
      </c>
      <c r="E23" s="18">
        <v>0</v>
      </c>
      <c r="F23" s="18">
        <v>0</v>
      </c>
      <c r="G23" s="18">
        <v>0</v>
      </c>
      <c r="H23" s="19">
        <v>0</v>
      </c>
      <c r="I23" s="19">
        <v>0</v>
      </c>
    </row>
    <row r="24" spans="1:11" x14ac:dyDescent="0.2">
      <c r="A24" s="93" t="s">
        <v>36</v>
      </c>
      <c r="B24" s="91"/>
      <c r="C24" s="91"/>
      <c r="D24" s="16" t="s">
        <v>2</v>
      </c>
      <c r="E24" s="16" t="s">
        <v>2</v>
      </c>
      <c r="F24" s="16" t="s">
        <v>2</v>
      </c>
      <c r="G24" s="16" t="s">
        <v>2</v>
      </c>
      <c r="H24" s="16" t="s">
        <v>2</v>
      </c>
      <c r="I24" s="16" t="s">
        <v>2</v>
      </c>
    </row>
    <row r="25" spans="1:11" x14ac:dyDescent="0.2">
      <c r="A25" s="90" t="s">
        <v>37</v>
      </c>
      <c r="B25" s="91"/>
      <c r="C25" s="91"/>
      <c r="D25" s="18">
        <v>107196.43</v>
      </c>
      <c r="E25" s="18">
        <v>0</v>
      </c>
      <c r="F25" s="18">
        <v>0</v>
      </c>
      <c r="G25" s="18">
        <v>-117567.2</v>
      </c>
      <c r="H25" s="53">
        <f>G25/D25</f>
        <v>-1.0967454793037419</v>
      </c>
      <c r="I25" s="19">
        <v>0</v>
      </c>
    </row>
  </sheetData>
  <mergeCells count="24">
    <mergeCell ref="A21:C21"/>
    <mergeCell ref="A22:C22"/>
    <mergeCell ref="A24:C24"/>
    <mergeCell ref="A23:C23"/>
    <mergeCell ref="A25:C25"/>
    <mergeCell ref="A20:C20"/>
    <mergeCell ref="A19:C19"/>
    <mergeCell ref="A8:H8"/>
    <mergeCell ref="A9:C9"/>
    <mergeCell ref="A10:C10"/>
    <mergeCell ref="A12:C12"/>
    <mergeCell ref="A11:C11"/>
    <mergeCell ref="A13:C13"/>
    <mergeCell ref="A14:C14"/>
    <mergeCell ref="A16:C16"/>
    <mergeCell ref="A15:C15"/>
    <mergeCell ref="A17:C17"/>
    <mergeCell ref="A18:C18"/>
    <mergeCell ref="A7:H7"/>
    <mergeCell ref="A2:B2"/>
    <mergeCell ref="A3:B3"/>
    <mergeCell ref="A4:B4"/>
    <mergeCell ref="A5:B5"/>
    <mergeCell ref="A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ignoredErrors>
    <ignoredError sqref="D10:I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Normal="100" workbookViewId="0">
      <selection activeCell="I72" sqref="I72"/>
    </sheetView>
  </sheetViews>
  <sheetFormatPr defaultRowHeight="12.75" x14ac:dyDescent="0.2"/>
  <cols>
    <col min="4" max="4" width="43" customWidth="1"/>
    <col min="5" max="5" width="13.28515625" customWidth="1"/>
    <col min="6" max="6" width="13.85546875" customWidth="1"/>
    <col min="7" max="7" width="12.42578125" customWidth="1"/>
    <col min="8" max="8" width="12.28515625" customWidth="1"/>
    <col min="9" max="9" width="10.140625" customWidth="1"/>
    <col min="10" max="10" width="10.7109375" customWidth="1"/>
  </cols>
  <sheetData>
    <row r="1" spans="1:10" x14ac:dyDescent="0.2">
      <c r="A1" s="87" t="s">
        <v>0</v>
      </c>
      <c r="B1" s="87"/>
      <c r="C1" s="1" t="s">
        <v>1</v>
      </c>
      <c r="D1" s="2">
        <v>45852.525953194447</v>
      </c>
    </row>
    <row r="2" spans="1:10" x14ac:dyDescent="0.2">
      <c r="A2" s="87" t="s">
        <v>2</v>
      </c>
      <c r="B2" s="87"/>
      <c r="C2" s="1" t="s">
        <v>3</v>
      </c>
      <c r="D2" s="3">
        <v>45852.525953194447</v>
      </c>
    </row>
    <row r="3" spans="1:10" x14ac:dyDescent="0.2">
      <c r="A3" s="87" t="s">
        <v>4</v>
      </c>
      <c r="B3" s="87"/>
    </row>
    <row r="4" spans="1:10" x14ac:dyDescent="0.2">
      <c r="A4" s="87" t="s">
        <v>5</v>
      </c>
      <c r="B4" s="87"/>
    </row>
    <row r="5" spans="1:10" x14ac:dyDescent="0.2">
      <c r="A5" s="87" t="s">
        <v>6</v>
      </c>
      <c r="B5" s="87"/>
    </row>
    <row r="6" spans="1:10" s="5" customFormat="1" ht="18" x14ac:dyDescent="0.25">
      <c r="A6" s="96" t="s">
        <v>38</v>
      </c>
      <c r="B6" s="97"/>
      <c r="C6" s="97"/>
      <c r="D6" s="97"/>
      <c r="E6" s="97"/>
      <c r="F6" s="97"/>
      <c r="G6" s="97"/>
      <c r="H6" s="97"/>
      <c r="I6" s="97"/>
    </row>
    <row r="7" spans="1:10" x14ac:dyDescent="0.2">
      <c r="A7" s="86" t="s">
        <v>8</v>
      </c>
      <c r="B7" s="87"/>
      <c r="C7" s="87"/>
      <c r="D7" s="87"/>
      <c r="E7" s="87"/>
      <c r="F7" s="87"/>
      <c r="G7" s="87"/>
      <c r="H7" s="87"/>
      <c r="I7" s="87"/>
    </row>
    <row r="8" spans="1:10" x14ac:dyDescent="0.2">
      <c r="A8" s="86" t="s">
        <v>2</v>
      </c>
      <c r="B8" s="87"/>
      <c r="C8" s="87"/>
      <c r="D8" s="87"/>
      <c r="E8" s="87"/>
      <c r="F8" s="87"/>
      <c r="G8" s="87"/>
      <c r="H8" s="87"/>
      <c r="I8" s="87"/>
    </row>
    <row r="9" spans="1:10" s="23" customFormat="1" ht="25.5" x14ac:dyDescent="0.2">
      <c r="A9" s="99" t="s">
        <v>9</v>
      </c>
      <c r="B9" s="100"/>
      <c r="C9" s="100"/>
      <c r="D9" s="100"/>
      <c r="E9" s="44" t="s">
        <v>10</v>
      </c>
      <c r="F9" s="44" t="s">
        <v>11</v>
      </c>
      <c r="G9" s="44" t="s">
        <v>12</v>
      </c>
      <c r="H9" s="44" t="s">
        <v>13</v>
      </c>
      <c r="I9" s="44" t="s">
        <v>14</v>
      </c>
      <c r="J9" s="44" t="s">
        <v>15</v>
      </c>
    </row>
    <row r="10" spans="1:10" x14ac:dyDescent="0.2">
      <c r="A10" s="101" t="s">
        <v>16</v>
      </c>
      <c r="B10" s="100"/>
      <c r="C10" s="100"/>
      <c r="D10" s="100"/>
      <c r="E10" s="22" t="s">
        <v>17</v>
      </c>
      <c r="F10" s="22" t="s">
        <v>18</v>
      </c>
      <c r="G10" s="22" t="s">
        <v>19</v>
      </c>
      <c r="H10" s="22" t="s">
        <v>20</v>
      </c>
      <c r="I10" s="22" t="s">
        <v>21</v>
      </c>
      <c r="J10" s="22" t="s">
        <v>22</v>
      </c>
    </row>
    <row r="11" spans="1:10" x14ac:dyDescent="0.2">
      <c r="A11" s="102" t="s">
        <v>23</v>
      </c>
      <c r="B11" s="102"/>
      <c r="C11" s="102"/>
      <c r="D11" s="102"/>
      <c r="E11" s="45">
        <v>1292106.74</v>
      </c>
      <c r="F11" s="45">
        <v>4220475</v>
      </c>
      <c r="G11" s="45">
        <v>4220475</v>
      </c>
      <c r="H11" s="45">
        <v>1470901.84</v>
      </c>
      <c r="I11" s="46">
        <v>113.84</v>
      </c>
      <c r="J11" s="46">
        <v>34.85</v>
      </c>
    </row>
    <row r="12" spans="1:10" x14ac:dyDescent="0.2">
      <c r="A12" s="102" t="s">
        <v>39</v>
      </c>
      <c r="B12" s="102"/>
      <c r="C12" s="102"/>
      <c r="D12" s="102"/>
      <c r="E12" s="45">
        <v>282227.90999999997</v>
      </c>
      <c r="F12" s="45">
        <v>1723575</v>
      </c>
      <c r="G12" s="45">
        <v>1723575</v>
      </c>
      <c r="H12" s="45">
        <v>345620.49</v>
      </c>
      <c r="I12" s="46">
        <v>122.46</v>
      </c>
      <c r="J12" s="46">
        <v>20.05</v>
      </c>
    </row>
    <row r="13" spans="1:10" x14ac:dyDescent="0.2">
      <c r="A13" s="98" t="s">
        <v>40</v>
      </c>
      <c r="B13" s="98"/>
      <c r="C13" s="98"/>
      <c r="D13" s="98"/>
      <c r="E13" s="47">
        <v>24028.17</v>
      </c>
      <c r="F13" s="47">
        <v>0</v>
      </c>
      <c r="G13" s="47">
        <v>0</v>
      </c>
      <c r="H13" s="47" t="s">
        <v>2</v>
      </c>
      <c r="I13" s="48">
        <v>0</v>
      </c>
      <c r="J13" s="48" t="s">
        <v>2</v>
      </c>
    </row>
    <row r="14" spans="1:10" x14ac:dyDescent="0.2">
      <c r="A14" s="98" t="s">
        <v>41</v>
      </c>
      <c r="B14" s="98"/>
      <c r="C14" s="98"/>
      <c r="D14" s="98"/>
      <c r="E14" s="47">
        <v>24028.17</v>
      </c>
      <c r="F14" s="47">
        <v>0</v>
      </c>
      <c r="G14" s="47">
        <v>0</v>
      </c>
      <c r="H14" s="47" t="s">
        <v>2</v>
      </c>
      <c r="I14" s="48">
        <v>0</v>
      </c>
      <c r="J14" s="48" t="s">
        <v>2</v>
      </c>
    </row>
    <row r="15" spans="1:10" x14ac:dyDescent="0.2">
      <c r="A15" s="98" t="s">
        <v>42</v>
      </c>
      <c r="B15" s="98"/>
      <c r="C15" s="98"/>
      <c r="D15" s="98"/>
      <c r="E15" s="47">
        <v>258199.74</v>
      </c>
      <c r="F15" s="47">
        <v>647400</v>
      </c>
      <c r="G15" s="47">
        <v>647400</v>
      </c>
      <c r="H15" s="47">
        <v>331276.49</v>
      </c>
      <c r="I15" s="48">
        <v>128.30000000000001</v>
      </c>
      <c r="J15" s="48">
        <v>51.17</v>
      </c>
    </row>
    <row r="16" spans="1:10" ht="12" customHeight="1" x14ac:dyDescent="0.2">
      <c r="A16" s="103" t="s">
        <v>43</v>
      </c>
      <c r="B16" s="103"/>
      <c r="C16" s="103"/>
      <c r="D16" s="103"/>
      <c r="E16" s="47">
        <v>101454.74</v>
      </c>
      <c r="F16" s="47">
        <v>408150</v>
      </c>
      <c r="G16" s="47">
        <v>408150</v>
      </c>
      <c r="H16" s="47">
        <v>135651.49</v>
      </c>
      <c r="I16" s="49">
        <f>H16/E16</f>
        <v>1.3370640938018272</v>
      </c>
      <c r="J16" s="48">
        <v>33.24</v>
      </c>
    </row>
    <row r="17" spans="1:10" ht="17.25" customHeight="1" x14ac:dyDescent="0.2">
      <c r="A17" s="103" t="s">
        <v>44</v>
      </c>
      <c r="B17" s="103"/>
      <c r="C17" s="103"/>
      <c r="D17" s="103"/>
      <c r="E17" s="47">
        <v>156745</v>
      </c>
      <c r="F17" s="47">
        <v>239250</v>
      </c>
      <c r="G17" s="47">
        <v>239250</v>
      </c>
      <c r="H17" s="47">
        <v>195625</v>
      </c>
      <c r="I17" s="49">
        <f>H17/E17</f>
        <v>1.2480461896711219</v>
      </c>
      <c r="J17" s="48">
        <v>81.77</v>
      </c>
    </row>
    <row r="18" spans="1:10" x14ac:dyDescent="0.2">
      <c r="A18" s="98" t="s">
        <v>45</v>
      </c>
      <c r="B18" s="98"/>
      <c r="C18" s="98"/>
      <c r="D18" s="98"/>
      <c r="E18" s="47" t="s">
        <v>2</v>
      </c>
      <c r="F18" s="47">
        <v>1076175</v>
      </c>
      <c r="G18" s="47">
        <v>1076175</v>
      </c>
      <c r="H18" s="47">
        <v>14344</v>
      </c>
      <c r="I18" s="48">
        <v>0</v>
      </c>
      <c r="J18" s="48">
        <v>1.33</v>
      </c>
    </row>
    <row r="19" spans="1:10" x14ac:dyDescent="0.2">
      <c r="A19" s="98" t="s">
        <v>46</v>
      </c>
      <c r="B19" s="98"/>
      <c r="C19" s="98"/>
      <c r="D19" s="98"/>
      <c r="E19" s="47" t="s">
        <v>2</v>
      </c>
      <c r="F19" s="47">
        <v>266275</v>
      </c>
      <c r="G19" s="47">
        <v>266275</v>
      </c>
      <c r="H19" s="47">
        <v>14344</v>
      </c>
      <c r="I19" s="48">
        <v>0</v>
      </c>
      <c r="J19" s="48">
        <v>5.39</v>
      </c>
    </row>
    <row r="20" spans="1:10" x14ac:dyDescent="0.2">
      <c r="A20" s="98" t="s">
        <v>47</v>
      </c>
      <c r="B20" s="98"/>
      <c r="C20" s="98"/>
      <c r="D20" s="98"/>
      <c r="E20" s="47" t="s">
        <v>2</v>
      </c>
      <c r="F20" s="47">
        <v>809900</v>
      </c>
      <c r="G20" s="47">
        <v>809900</v>
      </c>
      <c r="H20" s="47" t="s">
        <v>2</v>
      </c>
      <c r="I20" s="48">
        <v>0</v>
      </c>
      <c r="J20" s="48" t="s">
        <v>2</v>
      </c>
    </row>
    <row r="21" spans="1:10" x14ac:dyDescent="0.2">
      <c r="A21" s="102" t="s">
        <v>48</v>
      </c>
      <c r="B21" s="102"/>
      <c r="C21" s="102"/>
      <c r="D21" s="102"/>
      <c r="E21" s="45">
        <v>0.18</v>
      </c>
      <c r="F21" s="45">
        <v>0</v>
      </c>
      <c r="G21" s="45">
        <v>0</v>
      </c>
      <c r="H21" s="45">
        <v>0.1</v>
      </c>
      <c r="I21" s="46">
        <v>55.56</v>
      </c>
      <c r="J21" s="46" t="s">
        <v>2</v>
      </c>
    </row>
    <row r="22" spans="1:10" x14ac:dyDescent="0.2">
      <c r="A22" s="98" t="s">
        <v>49</v>
      </c>
      <c r="B22" s="98"/>
      <c r="C22" s="98"/>
      <c r="D22" s="98"/>
      <c r="E22" s="47">
        <v>0.18</v>
      </c>
      <c r="F22" s="47">
        <v>0</v>
      </c>
      <c r="G22" s="47">
        <v>0</v>
      </c>
      <c r="H22" s="47">
        <v>0.1</v>
      </c>
      <c r="I22" s="48">
        <v>55.56</v>
      </c>
      <c r="J22" s="48" t="s">
        <v>2</v>
      </c>
    </row>
    <row r="23" spans="1:10" x14ac:dyDescent="0.2">
      <c r="A23" s="98" t="s">
        <v>50</v>
      </c>
      <c r="B23" s="98"/>
      <c r="C23" s="98"/>
      <c r="D23" s="98"/>
      <c r="E23" s="47">
        <v>0.18</v>
      </c>
      <c r="F23" s="47">
        <v>0</v>
      </c>
      <c r="G23" s="47">
        <v>0</v>
      </c>
      <c r="H23" s="47">
        <v>0.1</v>
      </c>
      <c r="I23" s="48">
        <v>55.56</v>
      </c>
      <c r="J23" s="48" t="s">
        <v>2</v>
      </c>
    </row>
    <row r="24" spans="1:10" ht="25.5" customHeight="1" x14ac:dyDescent="0.2">
      <c r="A24" s="104" t="s">
        <v>51</v>
      </c>
      <c r="B24" s="104"/>
      <c r="C24" s="104"/>
      <c r="D24" s="104"/>
      <c r="E24" s="45">
        <v>72888.399999999994</v>
      </c>
      <c r="F24" s="45">
        <v>151300</v>
      </c>
      <c r="G24" s="45">
        <v>151300</v>
      </c>
      <c r="H24" s="45">
        <v>78579.06</v>
      </c>
      <c r="I24" s="46">
        <v>107.81</v>
      </c>
      <c r="J24" s="46">
        <v>51.94</v>
      </c>
    </row>
    <row r="25" spans="1:10" x14ac:dyDescent="0.2">
      <c r="A25" s="98" t="s">
        <v>52</v>
      </c>
      <c r="B25" s="98"/>
      <c r="C25" s="98"/>
      <c r="D25" s="98"/>
      <c r="E25" s="47">
        <v>72888.399999999994</v>
      </c>
      <c r="F25" s="47">
        <v>151300</v>
      </c>
      <c r="G25" s="47">
        <v>151300</v>
      </c>
      <c r="H25" s="47">
        <v>78579.06</v>
      </c>
      <c r="I25" s="48">
        <v>107.81</v>
      </c>
      <c r="J25" s="48">
        <v>51.94</v>
      </c>
    </row>
    <row r="26" spans="1:10" x14ac:dyDescent="0.2">
      <c r="A26" s="98" t="s">
        <v>53</v>
      </c>
      <c r="B26" s="98"/>
      <c r="C26" s="98"/>
      <c r="D26" s="98"/>
      <c r="E26" s="47">
        <v>72888.399999999994</v>
      </c>
      <c r="F26" s="47">
        <v>151300</v>
      </c>
      <c r="G26" s="47">
        <v>151300</v>
      </c>
      <c r="H26" s="47">
        <v>78579.06</v>
      </c>
      <c r="I26" s="48">
        <v>107.81</v>
      </c>
      <c r="J26" s="48">
        <v>51.94</v>
      </c>
    </row>
    <row r="27" spans="1:10" ht="24.75" customHeight="1" x14ac:dyDescent="0.2">
      <c r="A27" s="104" t="s">
        <v>54</v>
      </c>
      <c r="B27" s="104"/>
      <c r="C27" s="104"/>
      <c r="D27" s="104"/>
      <c r="E27" s="45">
        <v>43336.76</v>
      </c>
      <c r="F27" s="45">
        <v>85200</v>
      </c>
      <c r="G27" s="45">
        <v>85200</v>
      </c>
      <c r="H27" s="45">
        <v>30104.17</v>
      </c>
      <c r="I27" s="46">
        <v>69.47</v>
      </c>
      <c r="J27" s="46">
        <v>35.33</v>
      </c>
    </row>
    <row r="28" spans="1:10" ht="15.75" customHeight="1" x14ac:dyDescent="0.2">
      <c r="A28" s="103" t="s">
        <v>55</v>
      </c>
      <c r="B28" s="103"/>
      <c r="C28" s="103"/>
      <c r="D28" s="103"/>
      <c r="E28" s="47">
        <v>15425.15</v>
      </c>
      <c r="F28" s="47">
        <v>33200</v>
      </c>
      <c r="G28" s="47">
        <v>33200</v>
      </c>
      <c r="H28" s="47">
        <v>8334.89</v>
      </c>
      <c r="I28" s="48">
        <v>54.03</v>
      </c>
      <c r="J28" s="48">
        <v>25.11</v>
      </c>
    </row>
    <row r="29" spans="1:10" x14ac:dyDescent="0.2">
      <c r="A29" s="98" t="s">
        <v>56</v>
      </c>
      <c r="B29" s="98"/>
      <c r="C29" s="98"/>
      <c r="D29" s="98"/>
      <c r="E29" s="47">
        <v>3702.25</v>
      </c>
      <c r="F29" s="47">
        <v>0</v>
      </c>
      <c r="G29" s="47">
        <v>0</v>
      </c>
      <c r="H29" s="47">
        <v>2769.75</v>
      </c>
      <c r="I29" s="48">
        <v>74.81</v>
      </c>
      <c r="J29" s="48" t="s">
        <v>2</v>
      </c>
    </row>
    <row r="30" spans="1:10" x14ac:dyDescent="0.2">
      <c r="A30" s="98" t="s">
        <v>57</v>
      </c>
      <c r="B30" s="98"/>
      <c r="C30" s="98"/>
      <c r="D30" s="98"/>
      <c r="E30" s="47">
        <v>11722.9</v>
      </c>
      <c r="F30" s="47">
        <v>33200</v>
      </c>
      <c r="G30" s="47">
        <v>33200</v>
      </c>
      <c r="H30" s="47">
        <v>5565.14</v>
      </c>
      <c r="I30" s="48">
        <v>47.47</v>
      </c>
      <c r="J30" s="48">
        <v>16.760000000000002</v>
      </c>
    </row>
    <row r="31" spans="1:10" ht="23.25" customHeight="1" x14ac:dyDescent="0.2">
      <c r="A31" s="103" t="s">
        <v>58</v>
      </c>
      <c r="B31" s="103"/>
      <c r="C31" s="103"/>
      <c r="D31" s="103"/>
      <c r="E31" s="47">
        <v>27911.61</v>
      </c>
      <c r="F31" s="47">
        <v>52000</v>
      </c>
      <c r="G31" s="47">
        <v>52000</v>
      </c>
      <c r="H31" s="47">
        <v>21769.279999999999</v>
      </c>
      <c r="I31" s="48">
        <v>77.989999999999995</v>
      </c>
      <c r="J31" s="48">
        <v>41.86</v>
      </c>
    </row>
    <row r="32" spans="1:10" x14ac:dyDescent="0.2">
      <c r="A32" s="98" t="s">
        <v>59</v>
      </c>
      <c r="B32" s="98"/>
      <c r="C32" s="98"/>
      <c r="D32" s="98"/>
      <c r="E32" s="47">
        <v>27911.61</v>
      </c>
      <c r="F32" s="47">
        <v>52000</v>
      </c>
      <c r="G32" s="47">
        <v>52000</v>
      </c>
      <c r="H32" s="47">
        <v>21769.279999999999</v>
      </c>
      <c r="I32" s="48">
        <v>77.989999999999995</v>
      </c>
      <c r="J32" s="48">
        <v>41.86</v>
      </c>
    </row>
    <row r="33" spans="1:10" ht="10.5" customHeight="1" x14ac:dyDescent="0.2">
      <c r="A33" s="104" t="s">
        <v>60</v>
      </c>
      <c r="B33" s="104"/>
      <c r="C33" s="104"/>
      <c r="D33" s="104"/>
      <c r="E33" s="45">
        <v>893653.49</v>
      </c>
      <c r="F33" s="45">
        <v>2260400</v>
      </c>
      <c r="G33" s="45">
        <v>2260400</v>
      </c>
      <c r="H33" s="45">
        <v>1016598.02</v>
      </c>
      <c r="I33" s="46">
        <v>113.76</v>
      </c>
      <c r="J33" s="46">
        <v>44.97</v>
      </c>
    </row>
    <row r="34" spans="1:10" ht="23.25" customHeight="1" x14ac:dyDescent="0.2">
      <c r="A34" s="103" t="s">
        <v>61</v>
      </c>
      <c r="B34" s="103"/>
      <c r="C34" s="103"/>
      <c r="D34" s="103"/>
      <c r="E34" s="47">
        <v>893653.49</v>
      </c>
      <c r="F34" s="47">
        <v>2260400</v>
      </c>
      <c r="G34" s="47">
        <v>2260400</v>
      </c>
      <c r="H34" s="47">
        <v>1016598.02</v>
      </c>
      <c r="I34" s="48">
        <v>113.76</v>
      </c>
      <c r="J34" s="48">
        <v>44.97</v>
      </c>
    </row>
    <row r="35" spans="1:10" x14ac:dyDescent="0.2">
      <c r="A35" s="98" t="s">
        <v>62</v>
      </c>
      <c r="B35" s="98"/>
      <c r="C35" s="98"/>
      <c r="D35" s="98"/>
      <c r="E35" s="47">
        <v>760433.28</v>
      </c>
      <c r="F35" s="47">
        <v>1952400</v>
      </c>
      <c r="G35" s="47">
        <v>1952400</v>
      </c>
      <c r="H35" s="47">
        <v>934665.83</v>
      </c>
      <c r="I35" s="49">
        <f t="shared" ref="I35:I49" si="0">H35/E35</f>
        <v>1.2291227311881983</v>
      </c>
      <c r="J35" s="50">
        <f>H35/G35*100</f>
        <v>47.872660827699235</v>
      </c>
    </row>
    <row r="36" spans="1:10" ht="23.25" customHeight="1" x14ac:dyDescent="0.2">
      <c r="A36" s="103" t="s">
        <v>63</v>
      </c>
      <c r="B36" s="103"/>
      <c r="C36" s="103"/>
      <c r="D36" s="103"/>
      <c r="E36" s="47">
        <v>133220.21</v>
      </c>
      <c r="F36" s="47">
        <v>308000</v>
      </c>
      <c r="G36" s="47">
        <v>308000</v>
      </c>
      <c r="H36" s="47">
        <v>81932.19</v>
      </c>
      <c r="I36" s="49">
        <f t="shared" si="0"/>
        <v>0.61501321758913308</v>
      </c>
      <c r="J36" s="50">
        <f>H36/G36*100</f>
        <v>26.601360389610392</v>
      </c>
    </row>
    <row r="37" spans="1:10" x14ac:dyDescent="0.2">
      <c r="A37" s="102" t="s">
        <v>26</v>
      </c>
      <c r="B37" s="102"/>
      <c r="C37" s="102"/>
      <c r="D37" s="102"/>
      <c r="E37" s="45">
        <f>E38+E45+E74</f>
        <v>936661.73</v>
      </c>
      <c r="F37" s="45">
        <v>2800325</v>
      </c>
      <c r="G37" s="45">
        <v>2800325</v>
      </c>
      <c r="H37" s="45">
        <v>1341499.33</v>
      </c>
      <c r="I37" s="52">
        <f t="shared" si="0"/>
        <v>1.4322132388178175</v>
      </c>
      <c r="J37" s="46">
        <v>47.91</v>
      </c>
    </row>
    <row r="38" spans="1:10" x14ac:dyDescent="0.2">
      <c r="A38" s="102" t="s">
        <v>64</v>
      </c>
      <c r="B38" s="102"/>
      <c r="C38" s="102"/>
      <c r="D38" s="102"/>
      <c r="E38" s="45">
        <v>734831.34</v>
      </c>
      <c r="F38" s="45">
        <v>2082700</v>
      </c>
      <c r="G38" s="45">
        <v>2082700</v>
      </c>
      <c r="H38" s="45">
        <v>1112026.0900000001</v>
      </c>
      <c r="I38" s="52">
        <f t="shared" si="0"/>
        <v>1.5133079245095891</v>
      </c>
      <c r="J38" s="46">
        <v>53.39</v>
      </c>
    </row>
    <row r="39" spans="1:10" x14ac:dyDescent="0.2">
      <c r="A39" s="98" t="s">
        <v>65</v>
      </c>
      <c r="B39" s="98"/>
      <c r="C39" s="98"/>
      <c r="D39" s="98"/>
      <c r="E39" s="47">
        <v>554030.04</v>
      </c>
      <c r="F39" s="47">
        <v>1621600</v>
      </c>
      <c r="G39" s="47">
        <v>1621600</v>
      </c>
      <c r="H39" s="47">
        <v>875235.61</v>
      </c>
      <c r="I39" s="49">
        <f t="shared" si="0"/>
        <v>1.5797620107386234</v>
      </c>
      <c r="J39" s="48">
        <v>53.97</v>
      </c>
    </row>
    <row r="40" spans="1:10" x14ac:dyDescent="0.2">
      <c r="A40" s="98" t="s">
        <v>66</v>
      </c>
      <c r="B40" s="98"/>
      <c r="C40" s="98"/>
      <c r="D40" s="98"/>
      <c r="E40" s="47">
        <v>554030.04</v>
      </c>
      <c r="F40" s="47">
        <v>1621600</v>
      </c>
      <c r="G40" s="47">
        <v>1621600</v>
      </c>
      <c r="H40" s="47">
        <v>875235.61</v>
      </c>
      <c r="I40" s="49">
        <f t="shared" si="0"/>
        <v>1.5797620107386234</v>
      </c>
      <c r="J40" s="48">
        <v>53.97</v>
      </c>
    </row>
    <row r="41" spans="1:10" x14ac:dyDescent="0.2">
      <c r="A41" s="98" t="s">
        <v>67</v>
      </c>
      <c r="B41" s="98"/>
      <c r="C41" s="98"/>
      <c r="D41" s="98"/>
      <c r="E41" s="47">
        <v>90818.3</v>
      </c>
      <c r="F41" s="47">
        <v>193000</v>
      </c>
      <c r="G41" s="47">
        <v>193000</v>
      </c>
      <c r="H41" s="47">
        <v>94630.84</v>
      </c>
      <c r="I41" s="49">
        <f t="shared" si="0"/>
        <v>1.0419798652914665</v>
      </c>
      <c r="J41" s="48">
        <v>49.03</v>
      </c>
    </row>
    <row r="42" spans="1:10" x14ac:dyDescent="0.2">
      <c r="A42" s="98" t="s">
        <v>68</v>
      </c>
      <c r="B42" s="98"/>
      <c r="C42" s="98"/>
      <c r="D42" s="98"/>
      <c r="E42" s="47">
        <v>90818.3</v>
      </c>
      <c r="F42" s="47">
        <v>193000</v>
      </c>
      <c r="G42" s="47">
        <v>193000</v>
      </c>
      <c r="H42" s="47">
        <v>94630.84</v>
      </c>
      <c r="I42" s="49">
        <f t="shared" si="0"/>
        <v>1.0419798652914665</v>
      </c>
      <c r="J42" s="48">
        <v>49.03</v>
      </c>
    </row>
    <row r="43" spans="1:10" x14ac:dyDescent="0.2">
      <c r="A43" s="98" t="s">
        <v>69</v>
      </c>
      <c r="B43" s="98"/>
      <c r="C43" s="98"/>
      <c r="D43" s="98"/>
      <c r="E43" s="47">
        <v>89983</v>
      </c>
      <c r="F43" s="47">
        <v>268100</v>
      </c>
      <c r="G43" s="47">
        <v>268100</v>
      </c>
      <c r="H43" s="47">
        <v>142159.64000000001</v>
      </c>
      <c r="I43" s="49">
        <f t="shared" si="0"/>
        <v>1.5798499716613139</v>
      </c>
      <c r="J43" s="48">
        <v>53.02</v>
      </c>
    </row>
    <row r="44" spans="1:10" x14ac:dyDescent="0.2">
      <c r="A44" s="98" t="s">
        <v>70</v>
      </c>
      <c r="B44" s="98"/>
      <c r="C44" s="98"/>
      <c r="D44" s="98"/>
      <c r="E44" s="47">
        <v>89983</v>
      </c>
      <c r="F44" s="47">
        <v>268100</v>
      </c>
      <c r="G44" s="47">
        <v>268100</v>
      </c>
      <c r="H44" s="47">
        <v>142159.64000000001</v>
      </c>
      <c r="I44" s="49">
        <f t="shared" si="0"/>
        <v>1.5798499716613139</v>
      </c>
      <c r="J44" s="48">
        <v>53.02</v>
      </c>
    </row>
    <row r="45" spans="1:10" x14ac:dyDescent="0.2">
      <c r="A45" s="102" t="s">
        <v>71</v>
      </c>
      <c r="B45" s="102"/>
      <c r="C45" s="102"/>
      <c r="D45" s="102"/>
      <c r="E45" s="45">
        <f>E46+E51+E56+E66+E68</f>
        <v>200555.97</v>
      </c>
      <c r="F45" s="45">
        <v>710625</v>
      </c>
      <c r="G45" s="45">
        <v>710625</v>
      </c>
      <c r="H45" s="45">
        <v>228964.6</v>
      </c>
      <c r="I45" s="52">
        <f t="shared" si="0"/>
        <v>1.1416493859544545</v>
      </c>
      <c r="J45" s="46">
        <v>32.22</v>
      </c>
    </row>
    <row r="46" spans="1:10" x14ac:dyDescent="0.2">
      <c r="A46" s="98" t="s">
        <v>72</v>
      </c>
      <c r="B46" s="98"/>
      <c r="C46" s="98"/>
      <c r="D46" s="98"/>
      <c r="E46" s="47">
        <v>26256.87</v>
      </c>
      <c r="F46" s="47">
        <v>98000</v>
      </c>
      <c r="G46" s="47">
        <v>98000</v>
      </c>
      <c r="H46" s="47">
        <v>26637.21</v>
      </c>
      <c r="I46" s="49">
        <f t="shared" si="0"/>
        <v>1.0144853518336343</v>
      </c>
      <c r="J46" s="48">
        <v>27.18</v>
      </c>
    </row>
    <row r="47" spans="1:10" x14ac:dyDescent="0.2">
      <c r="A47" s="98" t="s">
        <v>73</v>
      </c>
      <c r="B47" s="98"/>
      <c r="C47" s="98"/>
      <c r="D47" s="98"/>
      <c r="E47" s="47">
        <v>6762.07</v>
      </c>
      <c r="F47" s="47">
        <v>39600</v>
      </c>
      <c r="G47" s="47">
        <v>39600</v>
      </c>
      <c r="H47" s="47">
        <v>3381.81</v>
      </c>
      <c r="I47" s="49">
        <f t="shared" si="0"/>
        <v>0.50011460987537837</v>
      </c>
      <c r="J47" s="48">
        <v>8.5399999999999991</v>
      </c>
    </row>
    <row r="48" spans="1:10" x14ac:dyDescent="0.2">
      <c r="A48" s="98" t="s">
        <v>74</v>
      </c>
      <c r="B48" s="98"/>
      <c r="C48" s="98"/>
      <c r="D48" s="98"/>
      <c r="E48" s="47">
        <v>17622.5</v>
      </c>
      <c r="F48" s="47">
        <v>44400</v>
      </c>
      <c r="G48" s="47">
        <v>44400</v>
      </c>
      <c r="H48" s="47">
        <v>22170.2</v>
      </c>
      <c r="I48" s="49">
        <f t="shared" si="0"/>
        <v>1.2580621364732587</v>
      </c>
      <c r="J48" s="48">
        <v>49.93</v>
      </c>
    </row>
    <row r="49" spans="1:11" x14ac:dyDescent="0.2">
      <c r="A49" s="98" t="s">
        <v>75</v>
      </c>
      <c r="B49" s="98"/>
      <c r="C49" s="98"/>
      <c r="D49" s="98"/>
      <c r="E49" s="47">
        <v>1855.8</v>
      </c>
      <c r="F49" s="47">
        <v>13900</v>
      </c>
      <c r="G49" s="47">
        <v>13900</v>
      </c>
      <c r="H49" s="47">
        <v>1085.2</v>
      </c>
      <c r="I49" s="49">
        <f t="shared" si="0"/>
        <v>0.58476128893199697</v>
      </c>
      <c r="J49" s="48">
        <v>7.81</v>
      </c>
    </row>
    <row r="50" spans="1:11" x14ac:dyDescent="0.2">
      <c r="A50" s="98" t="s">
        <v>76</v>
      </c>
      <c r="B50" s="98"/>
      <c r="C50" s="98"/>
      <c r="D50" s="98"/>
      <c r="E50" s="47">
        <v>16.5</v>
      </c>
      <c r="F50" s="47">
        <v>100</v>
      </c>
      <c r="G50" s="47">
        <v>100</v>
      </c>
      <c r="H50" s="47" t="s">
        <v>2</v>
      </c>
      <c r="I50" s="49"/>
      <c r="J50" s="48" t="s">
        <v>2</v>
      </c>
    </row>
    <row r="51" spans="1:11" x14ac:dyDescent="0.2">
      <c r="A51" s="98" t="s">
        <v>77</v>
      </c>
      <c r="B51" s="98"/>
      <c r="C51" s="98"/>
      <c r="D51" s="98"/>
      <c r="E51" s="47">
        <f>SUM(E52:E55)</f>
        <v>43905.939999999995</v>
      </c>
      <c r="F51" s="47">
        <v>121525</v>
      </c>
      <c r="G51" s="47">
        <v>121525</v>
      </c>
      <c r="H51" s="47">
        <v>55838.19</v>
      </c>
      <c r="I51" s="49">
        <f t="shared" ref="I51:I58" si="1">H51/E51</f>
        <v>1.2717684668634814</v>
      </c>
      <c r="J51" s="48">
        <v>45.95</v>
      </c>
      <c r="K51" s="51"/>
    </row>
    <row r="52" spans="1:11" x14ac:dyDescent="0.2">
      <c r="A52" s="98" t="s">
        <v>78</v>
      </c>
      <c r="B52" s="98"/>
      <c r="C52" s="98"/>
      <c r="D52" s="98"/>
      <c r="E52" s="47">
        <v>15617.82</v>
      </c>
      <c r="F52" s="47">
        <v>46975</v>
      </c>
      <c r="G52" s="47">
        <v>46975</v>
      </c>
      <c r="H52" s="47">
        <v>21328.5</v>
      </c>
      <c r="I52" s="49">
        <f t="shared" si="1"/>
        <v>1.3656515441975896</v>
      </c>
      <c r="J52" s="48">
        <v>45.4</v>
      </c>
    </row>
    <row r="53" spans="1:11" x14ac:dyDescent="0.2">
      <c r="A53" s="98" t="s">
        <v>79</v>
      </c>
      <c r="B53" s="98"/>
      <c r="C53" s="98"/>
      <c r="D53" s="98"/>
      <c r="E53" s="47">
        <v>25959.91</v>
      </c>
      <c r="F53" s="47">
        <v>63950</v>
      </c>
      <c r="G53" s="47">
        <v>63950</v>
      </c>
      <c r="H53" s="47">
        <v>31646.62</v>
      </c>
      <c r="I53" s="49">
        <f t="shared" si="1"/>
        <v>1.2190573850217508</v>
      </c>
      <c r="J53" s="48">
        <v>49.49</v>
      </c>
    </row>
    <row r="54" spans="1:11" x14ac:dyDescent="0.2">
      <c r="A54" s="98" t="s">
        <v>80</v>
      </c>
      <c r="B54" s="98"/>
      <c r="C54" s="98"/>
      <c r="D54" s="98"/>
      <c r="E54" s="47">
        <v>870.34</v>
      </c>
      <c r="F54" s="47">
        <v>3500</v>
      </c>
      <c r="G54" s="47">
        <v>3500</v>
      </c>
      <c r="H54" s="47">
        <v>1352.28</v>
      </c>
      <c r="I54" s="49">
        <f t="shared" si="1"/>
        <v>1.5537376197807753</v>
      </c>
      <c r="J54" s="48">
        <v>38.64</v>
      </c>
    </row>
    <row r="55" spans="1:11" x14ac:dyDescent="0.2">
      <c r="A55" s="98" t="s">
        <v>81</v>
      </c>
      <c r="B55" s="98"/>
      <c r="C55" s="98"/>
      <c r="D55" s="98"/>
      <c r="E55" s="47">
        <v>1457.87</v>
      </c>
      <c r="F55" s="47">
        <v>7100</v>
      </c>
      <c r="G55" s="47">
        <v>7100</v>
      </c>
      <c r="H55" s="47">
        <v>1510.79</v>
      </c>
      <c r="I55" s="49">
        <f t="shared" si="1"/>
        <v>1.0362995328801607</v>
      </c>
      <c r="J55" s="48">
        <v>21.28</v>
      </c>
    </row>
    <row r="56" spans="1:11" x14ac:dyDescent="0.2">
      <c r="A56" s="98" t="s">
        <v>82</v>
      </c>
      <c r="B56" s="98"/>
      <c r="C56" s="98"/>
      <c r="D56" s="98"/>
      <c r="E56" s="47">
        <f>SUM(E57:E65)</f>
        <v>119143.43000000001</v>
      </c>
      <c r="F56" s="47">
        <f t="shared" ref="F56:H56" si="2">SUM(F57:F65)</f>
        <v>450500</v>
      </c>
      <c r="G56" s="47">
        <f t="shared" si="2"/>
        <v>450500</v>
      </c>
      <c r="H56" s="47">
        <f t="shared" si="2"/>
        <v>132566.12</v>
      </c>
      <c r="I56" s="49">
        <f t="shared" si="1"/>
        <v>1.1126599259396845</v>
      </c>
      <c r="J56" s="48">
        <v>29.43</v>
      </c>
    </row>
    <row r="57" spans="1:11" x14ac:dyDescent="0.2">
      <c r="A57" s="98" t="s">
        <v>83</v>
      </c>
      <c r="B57" s="98"/>
      <c r="C57" s="98"/>
      <c r="D57" s="98"/>
      <c r="E57" s="47">
        <v>11681.92</v>
      </c>
      <c r="F57" s="47">
        <v>40650</v>
      </c>
      <c r="G57" s="47">
        <v>40650</v>
      </c>
      <c r="H57" s="47">
        <v>10971.37</v>
      </c>
      <c r="I57" s="49">
        <f t="shared" si="1"/>
        <v>0.93917523831698901</v>
      </c>
      <c r="J57" s="48">
        <v>26.99</v>
      </c>
    </row>
    <row r="58" spans="1:11" x14ac:dyDescent="0.2">
      <c r="A58" s="98" t="s">
        <v>84</v>
      </c>
      <c r="B58" s="98"/>
      <c r="C58" s="98"/>
      <c r="D58" s="98"/>
      <c r="E58" s="47">
        <v>38372.53</v>
      </c>
      <c r="F58" s="47">
        <v>73000</v>
      </c>
      <c r="G58" s="47">
        <v>73000</v>
      </c>
      <c r="H58" s="47">
        <v>54189.87</v>
      </c>
      <c r="I58" s="49">
        <f t="shared" si="1"/>
        <v>1.4122047725286815</v>
      </c>
      <c r="J58" s="48">
        <v>74.23</v>
      </c>
    </row>
    <row r="59" spans="1:11" x14ac:dyDescent="0.2">
      <c r="A59" s="98" t="s">
        <v>85</v>
      </c>
      <c r="B59" s="98"/>
      <c r="C59" s="98"/>
      <c r="D59" s="98"/>
      <c r="E59" s="47">
        <v>1115.83</v>
      </c>
      <c r="F59" s="47">
        <v>38100</v>
      </c>
      <c r="G59" s="47">
        <v>38100</v>
      </c>
      <c r="H59" s="47">
        <v>5515.65</v>
      </c>
      <c r="I59" s="48">
        <v>494.31</v>
      </c>
      <c r="J59" s="48">
        <v>14.48</v>
      </c>
    </row>
    <row r="60" spans="1:11" x14ac:dyDescent="0.2">
      <c r="A60" s="98" t="s">
        <v>86</v>
      </c>
      <c r="B60" s="98"/>
      <c r="C60" s="98"/>
      <c r="D60" s="98"/>
      <c r="E60" s="47">
        <v>4227.12</v>
      </c>
      <c r="F60" s="47">
        <v>8000</v>
      </c>
      <c r="G60" s="47">
        <v>8000</v>
      </c>
      <c r="H60" s="47">
        <v>3405.84</v>
      </c>
      <c r="I60" s="48">
        <v>80.569999999999993</v>
      </c>
      <c r="J60" s="48">
        <v>42.57</v>
      </c>
    </row>
    <row r="61" spans="1:11" x14ac:dyDescent="0.2">
      <c r="A61" s="98" t="s">
        <v>87</v>
      </c>
      <c r="B61" s="98"/>
      <c r="C61" s="98"/>
      <c r="D61" s="98"/>
      <c r="E61" s="47">
        <v>12481.13</v>
      </c>
      <c r="F61" s="47">
        <v>46500</v>
      </c>
      <c r="G61" s="47">
        <v>46500</v>
      </c>
      <c r="H61" s="47">
        <v>16837.38</v>
      </c>
      <c r="I61" s="48">
        <v>134.9</v>
      </c>
      <c r="J61" s="48">
        <v>36.21</v>
      </c>
    </row>
    <row r="62" spans="1:11" x14ac:dyDescent="0.2">
      <c r="A62" s="98" t="s">
        <v>88</v>
      </c>
      <c r="B62" s="98"/>
      <c r="C62" s="98"/>
      <c r="D62" s="98"/>
      <c r="E62" s="47">
        <v>100</v>
      </c>
      <c r="F62" s="47">
        <v>15000</v>
      </c>
      <c r="G62" s="47">
        <v>15000</v>
      </c>
      <c r="H62" s="47">
        <v>4612</v>
      </c>
      <c r="I62" s="48">
        <v>4612</v>
      </c>
      <c r="J62" s="48">
        <v>30.75</v>
      </c>
    </row>
    <row r="63" spans="1:11" x14ac:dyDescent="0.2">
      <c r="A63" s="98" t="s">
        <v>89</v>
      </c>
      <c r="B63" s="98"/>
      <c r="C63" s="98"/>
      <c r="D63" s="98"/>
      <c r="E63" s="47">
        <v>32378.57</v>
      </c>
      <c r="F63" s="47">
        <v>98050</v>
      </c>
      <c r="G63" s="47">
        <v>98050</v>
      </c>
      <c r="H63" s="47">
        <v>18551.009999999998</v>
      </c>
      <c r="I63" s="48">
        <v>57.29</v>
      </c>
      <c r="J63" s="48">
        <v>18.920000000000002</v>
      </c>
    </row>
    <row r="64" spans="1:11" x14ac:dyDescent="0.2">
      <c r="A64" s="98" t="s">
        <v>90</v>
      </c>
      <c r="B64" s="98"/>
      <c r="C64" s="98"/>
      <c r="D64" s="98"/>
      <c r="E64" s="47">
        <v>9261.56</v>
      </c>
      <c r="F64" s="47">
        <v>39700</v>
      </c>
      <c r="G64" s="47">
        <v>39700</v>
      </c>
      <c r="H64" s="47">
        <v>10207.86</v>
      </c>
      <c r="I64" s="48">
        <v>110.22</v>
      </c>
      <c r="J64" s="48">
        <v>25.71</v>
      </c>
    </row>
    <row r="65" spans="1:10" x14ac:dyDescent="0.2">
      <c r="A65" s="98" t="s">
        <v>91</v>
      </c>
      <c r="B65" s="98"/>
      <c r="C65" s="98"/>
      <c r="D65" s="98"/>
      <c r="E65" s="47">
        <v>9524.77</v>
      </c>
      <c r="F65" s="47">
        <v>91500</v>
      </c>
      <c r="G65" s="47">
        <v>91500</v>
      </c>
      <c r="H65" s="47">
        <v>8275.14</v>
      </c>
      <c r="I65" s="48">
        <v>86.88</v>
      </c>
      <c r="J65" s="48">
        <v>9.0399999999999991</v>
      </c>
    </row>
    <row r="66" spans="1:10" x14ac:dyDescent="0.2">
      <c r="A66" s="98" t="s">
        <v>92</v>
      </c>
      <c r="B66" s="98"/>
      <c r="C66" s="98"/>
      <c r="D66" s="98"/>
      <c r="E66" s="47">
        <v>216.32</v>
      </c>
      <c r="F66" s="47">
        <v>10700</v>
      </c>
      <c r="G66" s="47">
        <v>10700</v>
      </c>
      <c r="H66" s="47">
        <v>1072.2</v>
      </c>
      <c r="I66" s="48">
        <v>495.65</v>
      </c>
      <c r="J66" s="48">
        <v>10.02</v>
      </c>
    </row>
    <row r="67" spans="1:10" x14ac:dyDescent="0.2">
      <c r="A67" s="98" t="s">
        <v>93</v>
      </c>
      <c r="B67" s="98"/>
      <c r="C67" s="98"/>
      <c r="D67" s="98"/>
      <c r="E67" s="47">
        <v>216.32</v>
      </c>
      <c r="F67" s="47">
        <v>10700</v>
      </c>
      <c r="G67" s="47">
        <v>10700</v>
      </c>
      <c r="H67" s="47">
        <v>1072.2</v>
      </c>
      <c r="I67" s="48">
        <v>495.65</v>
      </c>
      <c r="J67" s="48">
        <v>10.02</v>
      </c>
    </row>
    <row r="68" spans="1:10" x14ac:dyDescent="0.2">
      <c r="A68" s="98" t="s">
        <v>94</v>
      </c>
      <c r="B68" s="98"/>
      <c r="C68" s="98"/>
      <c r="D68" s="98"/>
      <c r="E68" s="47">
        <f>SUM(E69:E73)</f>
        <v>11033.41</v>
      </c>
      <c r="F68" s="47">
        <v>29900</v>
      </c>
      <c r="G68" s="47">
        <v>29900</v>
      </c>
      <c r="H68" s="47">
        <v>12850.88</v>
      </c>
      <c r="I68" s="49">
        <f>H68/E68</f>
        <v>1.1647242330340302</v>
      </c>
      <c r="J68" s="48">
        <v>42.98</v>
      </c>
    </row>
    <row r="69" spans="1:10" x14ac:dyDescent="0.2">
      <c r="A69" s="98" t="s">
        <v>95</v>
      </c>
      <c r="B69" s="98"/>
      <c r="C69" s="98"/>
      <c r="D69" s="98"/>
      <c r="E69" s="47">
        <v>5895</v>
      </c>
      <c r="F69" s="47">
        <v>12000</v>
      </c>
      <c r="G69" s="47">
        <v>12000</v>
      </c>
      <c r="H69" s="47">
        <v>4912.5</v>
      </c>
      <c r="I69" s="49">
        <f>H69/E69</f>
        <v>0.83333333333333337</v>
      </c>
      <c r="J69" s="48">
        <v>40.94</v>
      </c>
    </row>
    <row r="70" spans="1:10" x14ac:dyDescent="0.2">
      <c r="A70" s="98" t="s">
        <v>96</v>
      </c>
      <c r="B70" s="98"/>
      <c r="C70" s="98"/>
      <c r="D70" s="98"/>
      <c r="E70" s="47">
        <v>2806.85</v>
      </c>
      <c r="F70" s="47">
        <v>6500</v>
      </c>
      <c r="G70" s="47">
        <v>6500</v>
      </c>
      <c r="H70" s="47">
        <v>2914.36</v>
      </c>
      <c r="I70" s="49">
        <f>H70/E70</f>
        <v>1.0383027236938205</v>
      </c>
      <c r="J70" s="48">
        <v>44.84</v>
      </c>
    </row>
    <row r="71" spans="1:10" x14ac:dyDescent="0.2">
      <c r="A71" s="98" t="s">
        <v>97</v>
      </c>
      <c r="B71" s="98"/>
      <c r="C71" s="98"/>
      <c r="D71" s="98"/>
      <c r="E71" s="47">
        <v>2196.1999999999998</v>
      </c>
      <c r="F71" s="47">
        <v>11000</v>
      </c>
      <c r="G71" s="47">
        <v>11000</v>
      </c>
      <c r="H71" s="47">
        <v>4004.16</v>
      </c>
      <c r="I71" s="49">
        <f>H71/E71</f>
        <v>1.8232219287860851</v>
      </c>
      <c r="J71" s="48">
        <v>36.4</v>
      </c>
    </row>
    <row r="72" spans="1:10" x14ac:dyDescent="0.2">
      <c r="A72" s="98" t="s">
        <v>98</v>
      </c>
      <c r="B72" s="98"/>
      <c r="C72" s="98"/>
      <c r="D72" s="98"/>
      <c r="E72" s="47">
        <v>50.36</v>
      </c>
      <c r="F72" s="47">
        <v>200</v>
      </c>
      <c r="G72" s="47">
        <v>200</v>
      </c>
      <c r="H72" s="47">
        <v>959.86</v>
      </c>
      <c r="I72" s="48">
        <v>1906</v>
      </c>
      <c r="J72" s="48">
        <v>479.93</v>
      </c>
    </row>
    <row r="73" spans="1:10" x14ac:dyDescent="0.2">
      <c r="A73" s="98" t="s">
        <v>99</v>
      </c>
      <c r="B73" s="98"/>
      <c r="C73" s="98"/>
      <c r="D73" s="98"/>
      <c r="E73" s="47">
        <v>85</v>
      </c>
      <c r="F73" s="47">
        <v>200</v>
      </c>
      <c r="G73" s="47">
        <v>200</v>
      </c>
      <c r="H73" s="47">
        <v>60</v>
      </c>
      <c r="I73" s="48">
        <v>70.59</v>
      </c>
      <c r="J73" s="48">
        <v>30</v>
      </c>
    </row>
    <row r="74" spans="1:10" x14ac:dyDescent="0.2">
      <c r="A74" s="102" t="s">
        <v>100</v>
      </c>
      <c r="B74" s="102"/>
      <c r="C74" s="102"/>
      <c r="D74" s="102"/>
      <c r="E74" s="45">
        <v>1274.42</v>
      </c>
      <c r="F74" s="45">
        <v>2500</v>
      </c>
      <c r="G74" s="45">
        <v>2500</v>
      </c>
      <c r="H74" s="45">
        <v>508.64</v>
      </c>
      <c r="I74" s="46">
        <v>39.909999999999997</v>
      </c>
      <c r="J74" s="46">
        <v>20.350000000000001</v>
      </c>
    </row>
    <row r="75" spans="1:10" x14ac:dyDescent="0.2">
      <c r="A75" s="98" t="s">
        <v>101</v>
      </c>
      <c r="B75" s="98"/>
      <c r="C75" s="98"/>
      <c r="D75" s="98"/>
      <c r="E75" s="47">
        <v>1274.42</v>
      </c>
      <c r="F75" s="47">
        <v>2500</v>
      </c>
      <c r="G75" s="47">
        <v>2500</v>
      </c>
      <c r="H75" s="47">
        <v>508.64</v>
      </c>
      <c r="I75" s="48">
        <v>39.909999999999997</v>
      </c>
      <c r="J75" s="48">
        <v>20.350000000000001</v>
      </c>
    </row>
    <row r="76" spans="1:10" x14ac:dyDescent="0.2">
      <c r="A76" s="98" t="s">
        <v>102</v>
      </c>
      <c r="B76" s="98"/>
      <c r="C76" s="98"/>
      <c r="D76" s="98"/>
      <c r="E76" s="47">
        <v>1274.42</v>
      </c>
      <c r="F76" s="47">
        <v>2500</v>
      </c>
      <c r="G76" s="47">
        <v>2500</v>
      </c>
      <c r="H76" s="47">
        <v>508.64</v>
      </c>
      <c r="I76" s="48">
        <v>39.909999999999997</v>
      </c>
      <c r="J76" s="48">
        <v>20.350000000000001</v>
      </c>
    </row>
    <row r="77" spans="1:10" x14ac:dyDescent="0.2">
      <c r="A77" s="102" t="s">
        <v>103</v>
      </c>
      <c r="B77" s="102"/>
      <c r="C77" s="102"/>
      <c r="D77" s="102"/>
      <c r="E77" s="45" t="s">
        <v>2</v>
      </c>
      <c r="F77" s="45">
        <v>4500</v>
      </c>
      <c r="G77" s="45">
        <v>4500</v>
      </c>
      <c r="H77" s="45" t="s">
        <v>2</v>
      </c>
      <c r="I77" s="46">
        <v>0</v>
      </c>
      <c r="J77" s="46" t="s">
        <v>2</v>
      </c>
    </row>
    <row r="78" spans="1:10" x14ac:dyDescent="0.2">
      <c r="A78" s="98" t="s">
        <v>104</v>
      </c>
      <c r="B78" s="98"/>
      <c r="C78" s="98"/>
      <c r="D78" s="98"/>
      <c r="E78" s="47" t="s">
        <v>2</v>
      </c>
      <c r="F78" s="47">
        <v>4500</v>
      </c>
      <c r="G78" s="47">
        <v>4500</v>
      </c>
      <c r="H78" s="47" t="s">
        <v>2</v>
      </c>
      <c r="I78" s="48">
        <v>0</v>
      </c>
      <c r="J78" s="48" t="s">
        <v>2</v>
      </c>
    </row>
    <row r="79" spans="1:10" x14ac:dyDescent="0.2">
      <c r="A79" s="98" t="s">
        <v>105</v>
      </c>
      <c r="B79" s="98"/>
      <c r="C79" s="98"/>
      <c r="D79" s="98"/>
      <c r="E79" s="47" t="s">
        <v>2</v>
      </c>
      <c r="F79" s="47">
        <v>4500</v>
      </c>
      <c r="G79" s="47">
        <v>4500</v>
      </c>
      <c r="H79" s="47" t="s">
        <v>2</v>
      </c>
      <c r="I79" s="48">
        <v>0</v>
      </c>
      <c r="J79" s="48" t="s">
        <v>2</v>
      </c>
    </row>
    <row r="80" spans="1:10" x14ac:dyDescent="0.2">
      <c r="A80" s="102" t="s">
        <v>27</v>
      </c>
      <c r="B80" s="102"/>
      <c r="C80" s="102"/>
      <c r="D80" s="102"/>
      <c r="E80" s="45">
        <f>E81+E85</f>
        <v>248248.58</v>
      </c>
      <c r="F80" s="45">
        <v>1420150</v>
      </c>
      <c r="G80" s="45">
        <v>1420150</v>
      </c>
      <c r="H80" s="45">
        <v>246969.71</v>
      </c>
      <c r="I80" s="52">
        <f>H80/E80</f>
        <v>0.99484842974731214</v>
      </c>
      <c r="J80" s="46">
        <v>17.39</v>
      </c>
    </row>
    <row r="81" spans="1:12" x14ac:dyDescent="0.2">
      <c r="A81" s="102" t="s">
        <v>106</v>
      </c>
      <c r="B81" s="102"/>
      <c r="C81" s="102"/>
      <c r="D81" s="102"/>
      <c r="E81" s="45">
        <v>25503.99</v>
      </c>
      <c r="F81" s="45">
        <v>583000</v>
      </c>
      <c r="G81" s="45">
        <v>583000</v>
      </c>
      <c r="H81" s="45">
        <v>4125.63</v>
      </c>
      <c r="I81" s="46">
        <v>16.18</v>
      </c>
      <c r="J81" s="46">
        <v>0.71</v>
      </c>
    </row>
    <row r="82" spans="1:12" x14ac:dyDescent="0.2">
      <c r="A82" s="98" t="s">
        <v>107</v>
      </c>
      <c r="B82" s="98"/>
      <c r="C82" s="98"/>
      <c r="D82" s="98"/>
      <c r="E82" s="47">
        <v>25503.99</v>
      </c>
      <c r="F82" s="47">
        <v>583000</v>
      </c>
      <c r="G82" s="47">
        <v>583000</v>
      </c>
      <c r="H82" s="47">
        <v>4125.63</v>
      </c>
      <c r="I82" s="48">
        <v>16.18</v>
      </c>
      <c r="J82" s="48">
        <v>0.71</v>
      </c>
    </row>
    <row r="83" spans="1:12" x14ac:dyDescent="0.2">
      <c r="A83" s="98" t="s">
        <v>108</v>
      </c>
      <c r="B83" s="98"/>
      <c r="C83" s="98"/>
      <c r="D83" s="98"/>
      <c r="E83" s="47" t="s">
        <v>2</v>
      </c>
      <c r="F83" s="47">
        <v>10000</v>
      </c>
      <c r="G83" s="47">
        <v>10000</v>
      </c>
      <c r="H83" s="47" t="s">
        <v>2</v>
      </c>
      <c r="I83" s="48">
        <v>0</v>
      </c>
      <c r="J83" s="48" t="s">
        <v>2</v>
      </c>
    </row>
    <row r="84" spans="1:12" x14ac:dyDescent="0.2">
      <c r="A84" s="98" t="s">
        <v>109</v>
      </c>
      <c r="B84" s="98"/>
      <c r="C84" s="98"/>
      <c r="D84" s="98"/>
      <c r="E84" s="47">
        <v>25503.99</v>
      </c>
      <c r="F84" s="47">
        <v>573000</v>
      </c>
      <c r="G84" s="47">
        <v>573000</v>
      </c>
      <c r="H84" s="47">
        <v>4125.63</v>
      </c>
      <c r="I84" s="48">
        <v>16.18</v>
      </c>
      <c r="J84" s="48">
        <v>0.72</v>
      </c>
    </row>
    <row r="85" spans="1:12" x14ac:dyDescent="0.2">
      <c r="A85" s="102" t="s">
        <v>110</v>
      </c>
      <c r="B85" s="102"/>
      <c r="C85" s="102"/>
      <c r="D85" s="102"/>
      <c r="E85" s="45">
        <v>222744.59</v>
      </c>
      <c r="F85" s="45">
        <v>837150</v>
      </c>
      <c r="G85" s="45">
        <v>837150</v>
      </c>
      <c r="H85" s="45">
        <v>242844.08</v>
      </c>
      <c r="I85" s="52">
        <f>H85/E85</f>
        <v>1.0902355922538904</v>
      </c>
      <c r="J85" s="46">
        <v>29.01</v>
      </c>
      <c r="L85" s="51"/>
    </row>
    <row r="86" spans="1:12" x14ac:dyDescent="0.2">
      <c r="A86" s="98" t="s">
        <v>111</v>
      </c>
      <c r="B86" s="98"/>
      <c r="C86" s="98"/>
      <c r="D86" s="98"/>
      <c r="E86" s="47">
        <v>48036.84</v>
      </c>
      <c r="F86" s="47">
        <v>324750</v>
      </c>
      <c r="G86" s="47">
        <v>324750</v>
      </c>
      <c r="H86" s="47">
        <v>43471.49</v>
      </c>
      <c r="I86" s="52">
        <f>H86/E86</f>
        <v>0.90496148372790552</v>
      </c>
      <c r="J86" s="48">
        <v>13.39</v>
      </c>
      <c r="L86" s="51"/>
    </row>
    <row r="87" spans="1:12" x14ac:dyDescent="0.2">
      <c r="A87" s="98" t="s">
        <v>112</v>
      </c>
      <c r="B87" s="98"/>
      <c r="C87" s="98"/>
      <c r="D87" s="98"/>
      <c r="E87" s="47">
        <v>47506.720000000001</v>
      </c>
      <c r="F87" s="47">
        <v>312750</v>
      </c>
      <c r="G87" s="47">
        <v>312750</v>
      </c>
      <c r="H87" s="47">
        <v>26327.01</v>
      </c>
      <c r="I87" s="52">
        <f>H87/E87</f>
        <v>0.55417444100539881</v>
      </c>
      <c r="J87" s="48">
        <v>8.42</v>
      </c>
      <c r="L87" s="51"/>
    </row>
    <row r="88" spans="1:12" x14ac:dyDescent="0.2">
      <c r="A88" s="98" t="s">
        <v>113</v>
      </c>
      <c r="B88" s="98"/>
      <c r="C88" s="98"/>
      <c r="D88" s="98"/>
      <c r="E88" s="47" t="s">
        <v>2</v>
      </c>
      <c r="F88" s="47">
        <v>1000</v>
      </c>
      <c r="G88" s="47">
        <v>1000</v>
      </c>
      <c r="H88" s="47">
        <v>3.75</v>
      </c>
      <c r="I88" s="48">
        <v>0</v>
      </c>
      <c r="J88" s="48">
        <v>0.38</v>
      </c>
    </row>
    <row r="89" spans="1:12" x14ac:dyDescent="0.2">
      <c r="A89" s="98" t="s">
        <v>114</v>
      </c>
      <c r="B89" s="98"/>
      <c r="C89" s="98"/>
      <c r="D89" s="98"/>
      <c r="E89" s="47">
        <v>101.18</v>
      </c>
      <c r="F89" s="47">
        <v>11000</v>
      </c>
      <c r="G89" s="47">
        <v>11000</v>
      </c>
      <c r="H89" s="47">
        <v>16377.63</v>
      </c>
      <c r="I89" s="48">
        <v>16186.63</v>
      </c>
      <c r="J89" s="48">
        <v>148.88999999999999</v>
      </c>
    </row>
    <row r="90" spans="1:12" x14ac:dyDescent="0.2">
      <c r="A90" s="98" t="s">
        <v>115</v>
      </c>
      <c r="B90" s="98"/>
      <c r="C90" s="98"/>
      <c r="D90" s="98"/>
      <c r="E90" s="47">
        <v>428.94</v>
      </c>
      <c r="F90" s="47">
        <v>0</v>
      </c>
      <c r="G90" s="47">
        <v>0</v>
      </c>
      <c r="H90" s="47">
        <v>594</v>
      </c>
      <c r="I90" s="48">
        <v>138.47999999999999</v>
      </c>
      <c r="J90" s="48" t="s">
        <v>2</v>
      </c>
    </row>
    <row r="91" spans="1:12" x14ac:dyDescent="0.2">
      <c r="A91" s="98" t="s">
        <v>116</v>
      </c>
      <c r="B91" s="98"/>
      <c r="C91" s="98"/>
      <c r="D91" s="98"/>
      <c r="E91" s="47" t="s">
        <v>2</v>
      </c>
      <c r="F91" s="47">
        <v>0</v>
      </c>
      <c r="G91" s="47">
        <v>0</v>
      </c>
      <c r="H91" s="47">
        <v>169.1</v>
      </c>
      <c r="I91" s="48">
        <v>0</v>
      </c>
      <c r="J91" s="48" t="s">
        <v>2</v>
      </c>
    </row>
    <row r="92" spans="1:12" x14ac:dyDescent="0.2">
      <c r="A92" s="98" t="s">
        <v>117</v>
      </c>
      <c r="B92" s="98"/>
      <c r="C92" s="98"/>
      <c r="D92" s="98"/>
      <c r="E92" s="47" t="s">
        <v>2</v>
      </c>
      <c r="F92" s="47">
        <v>150000</v>
      </c>
      <c r="G92" s="47">
        <v>150000</v>
      </c>
      <c r="H92" s="47" t="s">
        <v>2</v>
      </c>
      <c r="I92" s="48">
        <v>0</v>
      </c>
      <c r="J92" s="48" t="s">
        <v>2</v>
      </c>
    </row>
    <row r="93" spans="1:12" x14ac:dyDescent="0.2">
      <c r="A93" s="98" t="s">
        <v>118</v>
      </c>
      <c r="B93" s="98"/>
      <c r="C93" s="98"/>
      <c r="D93" s="98"/>
      <c r="E93" s="47" t="s">
        <v>2</v>
      </c>
      <c r="F93" s="47">
        <v>150000</v>
      </c>
      <c r="G93" s="47">
        <v>150000</v>
      </c>
      <c r="H93" s="47" t="s">
        <v>2</v>
      </c>
      <c r="I93" s="48">
        <v>0</v>
      </c>
      <c r="J93" s="48" t="s">
        <v>2</v>
      </c>
    </row>
    <row r="94" spans="1:12" x14ac:dyDescent="0.2">
      <c r="A94" s="98" t="s">
        <v>119</v>
      </c>
      <c r="B94" s="98"/>
      <c r="C94" s="98"/>
      <c r="D94" s="98"/>
      <c r="E94" s="47">
        <v>173958.75</v>
      </c>
      <c r="F94" s="47">
        <v>359400</v>
      </c>
      <c r="G94" s="47">
        <v>359400</v>
      </c>
      <c r="H94" s="47">
        <v>199372.59</v>
      </c>
      <c r="I94" s="48">
        <v>114.61</v>
      </c>
      <c r="J94" s="48">
        <v>55.47</v>
      </c>
    </row>
    <row r="95" spans="1:12" x14ac:dyDescent="0.2">
      <c r="A95" s="98" t="s">
        <v>120</v>
      </c>
      <c r="B95" s="98"/>
      <c r="C95" s="98"/>
      <c r="D95" s="98"/>
      <c r="E95" s="47">
        <v>173958.75</v>
      </c>
      <c r="F95" s="47">
        <v>359400</v>
      </c>
      <c r="G95" s="47">
        <v>359400</v>
      </c>
      <c r="H95" s="47">
        <v>199372.59</v>
      </c>
      <c r="I95" s="48">
        <v>114.61</v>
      </c>
      <c r="J95" s="48">
        <v>55.47</v>
      </c>
    </row>
    <row r="96" spans="1:12" x14ac:dyDescent="0.2">
      <c r="A96" s="98" t="s">
        <v>121</v>
      </c>
      <c r="B96" s="98"/>
      <c r="C96" s="98"/>
      <c r="D96" s="98"/>
      <c r="E96" s="47">
        <v>749</v>
      </c>
      <c r="F96" s="47">
        <v>0</v>
      </c>
      <c r="G96" s="47">
        <v>0</v>
      </c>
      <c r="H96" s="47" t="s">
        <v>2</v>
      </c>
      <c r="I96" s="48">
        <v>0</v>
      </c>
      <c r="J96" s="48" t="s">
        <v>2</v>
      </c>
    </row>
    <row r="97" spans="1:10" x14ac:dyDescent="0.2">
      <c r="A97" s="98" t="s">
        <v>122</v>
      </c>
      <c r="B97" s="98"/>
      <c r="C97" s="98"/>
      <c r="D97" s="98"/>
      <c r="E97" s="47">
        <v>749</v>
      </c>
      <c r="F97" s="47">
        <v>0</v>
      </c>
      <c r="G97" s="47">
        <v>0</v>
      </c>
      <c r="H97" s="47" t="s">
        <v>2</v>
      </c>
      <c r="I97" s="48">
        <v>0</v>
      </c>
      <c r="J97" s="48" t="s">
        <v>2</v>
      </c>
    </row>
    <row r="98" spans="1:10" x14ac:dyDescent="0.2">
      <c r="A98" s="98" t="s">
        <v>123</v>
      </c>
      <c r="B98" s="98"/>
      <c r="C98" s="98"/>
      <c r="D98" s="98"/>
      <c r="E98" s="47" t="s">
        <v>2</v>
      </c>
      <c r="F98" s="47">
        <v>3000</v>
      </c>
      <c r="G98" s="47">
        <v>3000</v>
      </c>
      <c r="H98" s="47" t="s">
        <v>2</v>
      </c>
      <c r="I98" s="48">
        <v>0</v>
      </c>
      <c r="J98" s="48" t="s">
        <v>2</v>
      </c>
    </row>
    <row r="99" spans="1:10" x14ac:dyDescent="0.2">
      <c r="A99" s="98" t="s">
        <v>124</v>
      </c>
      <c r="B99" s="98"/>
      <c r="C99" s="98"/>
      <c r="D99" s="98"/>
      <c r="E99" s="47" t="s">
        <v>2</v>
      </c>
      <c r="F99" s="47">
        <v>3000</v>
      </c>
      <c r="G99" s="47">
        <v>3000</v>
      </c>
      <c r="H99" s="47" t="s">
        <v>2</v>
      </c>
      <c r="I99" s="48">
        <v>0</v>
      </c>
      <c r="J99" s="48" t="s">
        <v>2</v>
      </c>
    </row>
    <row r="100" spans="1:10" x14ac:dyDescent="0.2">
      <c r="A100" s="105" t="s">
        <v>2</v>
      </c>
      <c r="B100" s="87"/>
      <c r="C100" s="87"/>
      <c r="D100" s="87"/>
      <c r="E100" s="13" t="s">
        <v>2</v>
      </c>
      <c r="F100" s="13" t="s">
        <v>2</v>
      </c>
      <c r="G100" s="13" t="s">
        <v>2</v>
      </c>
      <c r="H100" s="13" t="s">
        <v>2</v>
      </c>
      <c r="I100" s="13" t="s">
        <v>2</v>
      </c>
      <c r="J100" s="13" t="s">
        <v>2</v>
      </c>
    </row>
  </sheetData>
  <mergeCells count="100">
    <mergeCell ref="A97:D97"/>
    <mergeCell ref="A98:D98"/>
    <mergeCell ref="A100:D100"/>
    <mergeCell ref="A99:D99"/>
    <mergeCell ref="A92:D92"/>
    <mergeCell ref="A91:D91"/>
    <mergeCell ref="A93:D93"/>
    <mergeCell ref="A94:D94"/>
    <mergeCell ref="A96:D96"/>
    <mergeCell ref="A95:D95"/>
    <mergeCell ref="A90:D90"/>
    <mergeCell ref="A80:D80"/>
    <mergeCell ref="A79:D79"/>
    <mergeCell ref="A81:D81"/>
    <mergeCell ref="A82:D82"/>
    <mergeCell ref="A84:D84"/>
    <mergeCell ref="A83:D83"/>
    <mergeCell ref="A85:D85"/>
    <mergeCell ref="A86:D86"/>
    <mergeCell ref="A88:D88"/>
    <mergeCell ref="A87:D87"/>
    <mergeCell ref="A89:D89"/>
    <mergeCell ref="A78:D78"/>
    <mergeCell ref="A68:D68"/>
    <mergeCell ref="A67:D67"/>
    <mergeCell ref="A69:D69"/>
    <mergeCell ref="A70:D70"/>
    <mergeCell ref="A72:D72"/>
    <mergeCell ref="A71:D71"/>
    <mergeCell ref="A73:D73"/>
    <mergeCell ref="A74:D74"/>
    <mergeCell ref="A76:D76"/>
    <mergeCell ref="A75:D75"/>
    <mergeCell ref="A77:D77"/>
    <mergeCell ref="A66:D66"/>
    <mergeCell ref="A56:D56"/>
    <mergeCell ref="A55:D55"/>
    <mergeCell ref="A57:D57"/>
    <mergeCell ref="A58:D58"/>
    <mergeCell ref="A60:D60"/>
    <mergeCell ref="A59:D59"/>
    <mergeCell ref="A61:D61"/>
    <mergeCell ref="A62:D62"/>
    <mergeCell ref="A64:D64"/>
    <mergeCell ref="A63:D63"/>
    <mergeCell ref="A65:D65"/>
    <mergeCell ref="A54:D54"/>
    <mergeCell ref="A44:D44"/>
    <mergeCell ref="A43:D43"/>
    <mergeCell ref="A45:D45"/>
    <mergeCell ref="A46:D46"/>
    <mergeCell ref="A48:D48"/>
    <mergeCell ref="A47:D47"/>
    <mergeCell ref="A49:D49"/>
    <mergeCell ref="A50:D50"/>
    <mergeCell ref="A52:D52"/>
    <mergeCell ref="A51:D51"/>
    <mergeCell ref="A53:D53"/>
    <mergeCell ref="A42:D42"/>
    <mergeCell ref="A32:D32"/>
    <mergeCell ref="A31:D31"/>
    <mergeCell ref="A33:D33"/>
    <mergeCell ref="A34:D34"/>
    <mergeCell ref="A36:D36"/>
    <mergeCell ref="A35:D35"/>
    <mergeCell ref="A37:D37"/>
    <mergeCell ref="A38:D38"/>
    <mergeCell ref="A40:D40"/>
    <mergeCell ref="A39:D39"/>
    <mergeCell ref="A41:D41"/>
    <mergeCell ref="A30:D30"/>
    <mergeCell ref="A20:D20"/>
    <mergeCell ref="A19:D19"/>
    <mergeCell ref="A21:D21"/>
    <mergeCell ref="A22:D22"/>
    <mergeCell ref="A24:D24"/>
    <mergeCell ref="A23:D23"/>
    <mergeCell ref="A25:D25"/>
    <mergeCell ref="A26:D26"/>
    <mergeCell ref="A28:D28"/>
    <mergeCell ref="A27:D27"/>
    <mergeCell ref="A29:D29"/>
    <mergeCell ref="A18:D18"/>
    <mergeCell ref="A7:I7"/>
    <mergeCell ref="A8:I8"/>
    <mergeCell ref="A9:D9"/>
    <mergeCell ref="A10:D10"/>
    <mergeCell ref="A12:D12"/>
    <mergeCell ref="A11:D11"/>
    <mergeCell ref="A13:D13"/>
    <mergeCell ref="A14:D14"/>
    <mergeCell ref="A16:D16"/>
    <mergeCell ref="A15:D15"/>
    <mergeCell ref="A17:D17"/>
    <mergeCell ref="A6:I6"/>
    <mergeCell ref="A1:B1"/>
    <mergeCell ref="A2:B2"/>
    <mergeCell ref="A3:B3"/>
    <mergeCell ref="A4:B4"/>
    <mergeCell ref="A5:B5"/>
  </mergeCells>
  <pageMargins left="0.25" right="0.25" top="0.75" bottom="0.75" header="0.3" footer="0.3"/>
  <pageSetup paperSize="9" scale="91" orientation="landscape" horizontalDpi="300" verticalDpi="300" r:id="rId1"/>
  <headerFooter alignWithMargins="0"/>
  <rowBreaks count="2" manualBreakCount="2">
    <brk id="36" max="16383" man="1"/>
    <brk id="79" max="16383" man="1"/>
  </rowBreaks>
  <ignoredErrors>
    <ignoredError sqref="E10:J10" numberStoredAsText="1"/>
    <ignoredError sqref="E59:J67 E56:H56 J56 E57:H57 J57 E58:H58 J58 E71:H71 E68:H68 J68 E69:H69 J69 E70:H70 J70 J7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1" workbookViewId="0">
      <selection activeCell="A9" sqref="A9:K53"/>
    </sheetView>
  </sheetViews>
  <sheetFormatPr defaultRowHeight="12.75" x14ac:dyDescent="0.2"/>
  <cols>
    <col min="4" max="4" width="10.140625" customWidth="1"/>
    <col min="6" max="6" width="12.28515625" customWidth="1"/>
    <col min="7" max="7" width="11.85546875" customWidth="1"/>
    <col min="8" max="8" width="11.42578125" customWidth="1"/>
    <col min="9" max="9" width="12.42578125" customWidth="1"/>
    <col min="10" max="10" width="11.42578125" customWidth="1"/>
  </cols>
  <sheetData>
    <row r="1" spans="1:11" ht="14.25" customHeight="1" x14ac:dyDescent="0.2">
      <c r="A1" s="106" t="s">
        <v>0</v>
      </c>
      <c r="B1" s="106"/>
      <c r="C1" s="106"/>
      <c r="D1" s="106"/>
    </row>
    <row r="2" spans="1:11" x14ac:dyDescent="0.2">
      <c r="A2" s="87" t="s">
        <v>2</v>
      </c>
      <c r="B2" s="87"/>
      <c r="C2" s="1"/>
      <c r="D2" s="3"/>
    </row>
    <row r="3" spans="1:11" x14ac:dyDescent="0.2">
      <c r="A3" s="87" t="s">
        <v>4</v>
      </c>
      <c r="B3" s="87"/>
    </row>
    <row r="4" spans="1:11" x14ac:dyDescent="0.2">
      <c r="A4" s="87" t="s">
        <v>5</v>
      </c>
      <c r="B4" s="87"/>
    </row>
    <row r="5" spans="1:11" x14ac:dyDescent="0.2">
      <c r="A5" s="87" t="s">
        <v>6</v>
      </c>
      <c r="B5" s="87"/>
    </row>
    <row r="6" spans="1:11" s="6" customFormat="1" ht="18" x14ac:dyDescent="0.25">
      <c r="A6" s="109" t="s">
        <v>125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1" x14ac:dyDescent="0.2">
      <c r="A7" s="86" t="s">
        <v>8</v>
      </c>
      <c r="B7" s="87"/>
      <c r="C7" s="87"/>
      <c r="D7" s="87"/>
      <c r="E7" s="87"/>
      <c r="F7" s="87"/>
      <c r="G7" s="87"/>
      <c r="H7" s="87"/>
      <c r="I7" s="87"/>
      <c r="J7" s="87"/>
    </row>
    <row r="8" spans="1:11" x14ac:dyDescent="0.2">
      <c r="A8" s="86" t="s">
        <v>2</v>
      </c>
      <c r="B8" s="87"/>
      <c r="C8" s="87"/>
      <c r="D8" s="87"/>
      <c r="E8" s="87"/>
      <c r="F8" s="87"/>
      <c r="G8" s="87"/>
      <c r="H8" s="87"/>
      <c r="I8" s="87"/>
      <c r="J8" s="87"/>
    </row>
    <row r="9" spans="1:11" s="23" customFormat="1" ht="25.5" x14ac:dyDescent="0.2">
      <c r="A9" s="111" t="s">
        <v>9</v>
      </c>
      <c r="B9" s="100"/>
      <c r="C9" s="100"/>
      <c r="D9" s="100"/>
      <c r="E9" s="100"/>
      <c r="F9" s="25" t="s">
        <v>10</v>
      </c>
      <c r="G9" s="25" t="s">
        <v>11</v>
      </c>
      <c r="H9" s="25" t="s">
        <v>12</v>
      </c>
      <c r="I9" s="25" t="s">
        <v>13</v>
      </c>
      <c r="J9" s="25" t="s">
        <v>14</v>
      </c>
      <c r="K9" s="25" t="s">
        <v>15</v>
      </c>
    </row>
    <row r="10" spans="1:11" ht="26.25" customHeight="1" x14ac:dyDescent="0.2">
      <c r="A10" s="112" t="s">
        <v>126</v>
      </c>
      <c r="B10" s="113"/>
      <c r="C10" s="113"/>
      <c r="D10" s="113"/>
      <c r="E10" s="113"/>
      <c r="F10" s="24" t="s">
        <v>17</v>
      </c>
      <c r="G10" s="24" t="s">
        <v>18</v>
      </c>
      <c r="H10" s="24" t="s">
        <v>19</v>
      </c>
      <c r="I10" s="24" t="s">
        <v>20</v>
      </c>
      <c r="J10" s="24" t="s">
        <v>21</v>
      </c>
      <c r="K10" s="24" t="s">
        <v>22</v>
      </c>
    </row>
    <row r="11" spans="1:11" x14ac:dyDescent="0.2">
      <c r="A11" s="114" t="s">
        <v>127</v>
      </c>
      <c r="B11" s="91"/>
      <c r="C11" s="91"/>
      <c r="D11" s="91"/>
      <c r="E11" s="91"/>
      <c r="F11" s="26">
        <v>1292106.74</v>
      </c>
      <c r="G11" s="26">
        <v>4220475</v>
      </c>
      <c r="H11" s="26">
        <v>4220475</v>
      </c>
      <c r="I11" s="26">
        <v>1470901.84</v>
      </c>
      <c r="J11" s="27">
        <v>113.84</v>
      </c>
      <c r="K11" s="27">
        <v>34.85</v>
      </c>
    </row>
    <row r="12" spans="1:11" x14ac:dyDescent="0.2">
      <c r="A12" s="107" t="s">
        <v>128</v>
      </c>
      <c r="B12" s="108"/>
      <c r="C12" s="108"/>
      <c r="D12" s="108"/>
      <c r="E12" s="108"/>
      <c r="F12" s="28">
        <v>893653.49</v>
      </c>
      <c r="G12" s="28">
        <v>2260400</v>
      </c>
      <c r="H12" s="28">
        <v>2260400</v>
      </c>
      <c r="I12" s="28">
        <v>1016598.02</v>
      </c>
      <c r="J12" s="29">
        <v>113.76</v>
      </c>
      <c r="K12" s="29">
        <v>44.97</v>
      </c>
    </row>
    <row r="13" spans="1:11" x14ac:dyDescent="0.2">
      <c r="A13" s="115" t="s">
        <v>129</v>
      </c>
      <c r="B13" s="108"/>
      <c r="C13" s="108"/>
      <c r="D13" s="108"/>
      <c r="E13" s="108"/>
      <c r="F13" s="30">
        <v>893653.49</v>
      </c>
      <c r="G13" s="30" t="s">
        <v>2</v>
      </c>
      <c r="H13" s="30" t="s">
        <v>2</v>
      </c>
      <c r="I13" s="30" t="s">
        <v>2</v>
      </c>
      <c r="J13" s="31">
        <v>0</v>
      </c>
      <c r="K13" s="31">
        <v>0</v>
      </c>
    </row>
    <row r="14" spans="1:11" x14ac:dyDescent="0.2">
      <c r="A14" s="115" t="s">
        <v>130</v>
      </c>
      <c r="B14" s="108"/>
      <c r="C14" s="108"/>
      <c r="D14" s="108"/>
      <c r="E14" s="108"/>
      <c r="F14" s="30">
        <v>893653.49</v>
      </c>
      <c r="G14" s="30">
        <v>2260400</v>
      </c>
      <c r="H14" s="30">
        <v>2260400</v>
      </c>
      <c r="I14" s="30">
        <v>1016598.02</v>
      </c>
      <c r="J14" s="31">
        <v>113.76</v>
      </c>
      <c r="K14" s="31">
        <v>44.97</v>
      </c>
    </row>
    <row r="15" spans="1:11" x14ac:dyDescent="0.2">
      <c r="A15" s="107" t="s">
        <v>131</v>
      </c>
      <c r="B15" s="108"/>
      <c r="C15" s="108"/>
      <c r="D15" s="108"/>
      <c r="E15" s="108"/>
      <c r="F15" s="28">
        <v>15425.33</v>
      </c>
      <c r="G15" s="28">
        <v>33200</v>
      </c>
      <c r="H15" s="28">
        <v>33200</v>
      </c>
      <c r="I15" s="28">
        <v>8334.99</v>
      </c>
      <c r="J15" s="29">
        <v>54.03</v>
      </c>
      <c r="K15" s="29">
        <v>25.11</v>
      </c>
    </row>
    <row r="16" spans="1:11" x14ac:dyDescent="0.2">
      <c r="A16" s="115" t="s">
        <v>132</v>
      </c>
      <c r="B16" s="108"/>
      <c r="C16" s="108"/>
      <c r="D16" s="108"/>
      <c r="E16" s="108"/>
      <c r="F16" s="30">
        <v>15425.33</v>
      </c>
      <c r="G16" s="30" t="s">
        <v>2</v>
      </c>
      <c r="H16" s="30" t="s">
        <v>2</v>
      </c>
      <c r="I16" s="30" t="s">
        <v>2</v>
      </c>
      <c r="J16" s="31">
        <v>0</v>
      </c>
      <c r="K16" s="31">
        <v>0</v>
      </c>
    </row>
    <row r="17" spans="1:11" x14ac:dyDescent="0.2">
      <c r="A17" s="115" t="s">
        <v>133</v>
      </c>
      <c r="B17" s="108"/>
      <c r="C17" s="108"/>
      <c r="D17" s="108"/>
      <c r="E17" s="108"/>
      <c r="F17" s="30">
        <v>15425.33</v>
      </c>
      <c r="G17" s="30">
        <v>33200</v>
      </c>
      <c r="H17" s="30">
        <v>33200</v>
      </c>
      <c r="I17" s="30">
        <v>8334.99</v>
      </c>
      <c r="J17" s="31">
        <v>54.03</v>
      </c>
      <c r="K17" s="31">
        <v>25.11</v>
      </c>
    </row>
    <row r="18" spans="1:11" x14ac:dyDescent="0.2">
      <c r="A18" s="107" t="s">
        <v>134</v>
      </c>
      <c r="B18" s="108"/>
      <c r="C18" s="108"/>
      <c r="D18" s="108"/>
      <c r="E18" s="108"/>
      <c r="F18" s="28">
        <v>72888.399999999994</v>
      </c>
      <c r="G18" s="28">
        <v>151300</v>
      </c>
      <c r="H18" s="28">
        <v>151300</v>
      </c>
      <c r="I18" s="28">
        <v>78579.06</v>
      </c>
      <c r="J18" s="29">
        <v>107.81</v>
      </c>
      <c r="K18" s="29">
        <v>51.94</v>
      </c>
    </row>
    <row r="19" spans="1:11" x14ac:dyDescent="0.2">
      <c r="A19" s="115" t="s">
        <v>135</v>
      </c>
      <c r="B19" s="108"/>
      <c r="C19" s="108"/>
      <c r="D19" s="108"/>
      <c r="E19" s="108"/>
      <c r="F19" s="30">
        <v>72888.399999999994</v>
      </c>
      <c r="G19" s="30" t="s">
        <v>2</v>
      </c>
      <c r="H19" s="30" t="s">
        <v>2</v>
      </c>
      <c r="I19" s="30" t="s">
        <v>2</v>
      </c>
      <c r="J19" s="31">
        <v>0</v>
      </c>
      <c r="K19" s="31">
        <v>0</v>
      </c>
    </row>
    <row r="20" spans="1:11" x14ac:dyDescent="0.2">
      <c r="A20" s="115" t="s">
        <v>136</v>
      </c>
      <c r="B20" s="108"/>
      <c r="C20" s="108"/>
      <c r="D20" s="108"/>
      <c r="E20" s="108"/>
      <c r="F20" s="30">
        <v>72888.399999999994</v>
      </c>
      <c r="G20" s="30">
        <v>151300</v>
      </c>
      <c r="H20" s="30">
        <v>151300</v>
      </c>
      <c r="I20" s="30">
        <v>78579.06</v>
      </c>
      <c r="J20" s="31">
        <v>107.81</v>
      </c>
      <c r="K20" s="31">
        <v>51.94</v>
      </c>
    </row>
    <row r="21" spans="1:11" x14ac:dyDescent="0.2">
      <c r="A21" s="107" t="s">
        <v>137</v>
      </c>
      <c r="B21" s="108"/>
      <c r="C21" s="108"/>
      <c r="D21" s="108"/>
      <c r="E21" s="108"/>
      <c r="F21" s="28">
        <v>282227.90999999997</v>
      </c>
      <c r="G21" s="28">
        <v>1723575</v>
      </c>
      <c r="H21" s="28">
        <v>1723575</v>
      </c>
      <c r="I21" s="28">
        <v>345620.49</v>
      </c>
      <c r="J21" s="29">
        <v>122.46</v>
      </c>
      <c r="K21" s="29">
        <v>20.05</v>
      </c>
    </row>
    <row r="22" spans="1:11" x14ac:dyDescent="0.2">
      <c r="A22" s="115" t="s">
        <v>138</v>
      </c>
      <c r="B22" s="108"/>
      <c r="C22" s="108"/>
      <c r="D22" s="108"/>
      <c r="E22" s="108"/>
      <c r="F22" s="30" t="s">
        <v>2</v>
      </c>
      <c r="G22" s="30">
        <v>1076175</v>
      </c>
      <c r="H22" s="30">
        <v>1076175</v>
      </c>
      <c r="I22" s="30">
        <v>14344</v>
      </c>
      <c r="J22" s="31">
        <v>0</v>
      </c>
      <c r="K22" s="31">
        <v>1.33</v>
      </c>
    </row>
    <row r="23" spans="1:11" x14ac:dyDescent="0.2">
      <c r="A23" s="115" t="s">
        <v>139</v>
      </c>
      <c r="B23" s="108"/>
      <c r="C23" s="108"/>
      <c r="D23" s="108"/>
      <c r="E23" s="108"/>
      <c r="F23" s="30">
        <v>196243.11</v>
      </c>
      <c r="G23" s="30" t="s">
        <v>2</v>
      </c>
      <c r="H23" s="30" t="s">
        <v>2</v>
      </c>
      <c r="I23" s="30" t="s">
        <v>2</v>
      </c>
      <c r="J23" s="31">
        <v>0</v>
      </c>
      <c r="K23" s="31">
        <v>0</v>
      </c>
    </row>
    <row r="24" spans="1:11" x14ac:dyDescent="0.2">
      <c r="A24" s="115" t="s">
        <v>140</v>
      </c>
      <c r="B24" s="108"/>
      <c r="C24" s="108"/>
      <c r="D24" s="108"/>
      <c r="E24" s="108"/>
      <c r="F24" s="30">
        <v>196243.11</v>
      </c>
      <c r="G24" s="30">
        <v>389800</v>
      </c>
      <c r="H24" s="30">
        <v>389800</v>
      </c>
      <c r="I24" s="30">
        <v>253287.74</v>
      </c>
      <c r="J24" s="31">
        <v>129.07</v>
      </c>
      <c r="K24" s="31">
        <v>64.98</v>
      </c>
    </row>
    <row r="25" spans="1:11" x14ac:dyDescent="0.2">
      <c r="A25" s="115" t="s">
        <v>141</v>
      </c>
      <c r="B25" s="108"/>
      <c r="C25" s="108"/>
      <c r="D25" s="108"/>
      <c r="E25" s="108"/>
      <c r="F25" s="30">
        <v>32532.71</v>
      </c>
      <c r="G25" s="30" t="s">
        <v>2</v>
      </c>
      <c r="H25" s="30" t="s">
        <v>2</v>
      </c>
      <c r="I25" s="30" t="s">
        <v>2</v>
      </c>
      <c r="J25" s="31">
        <v>0</v>
      </c>
      <c r="K25" s="31">
        <v>0</v>
      </c>
    </row>
    <row r="26" spans="1:11" x14ac:dyDescent="0.2">
      <c r="A26" s="115" t="s">
        <v>142</v>
      </c>
      <c r="B26" s="108"/>
      <c r="C26" s="108"/>
      <c r="D26" s="108"/>
      <c r="E26" s="108"/>
      <c r="F26" s="30">
        <v>32532.71</v>
      </c>
      <c r="G26" s="30">
        <v>115300</v>
      </c>
      <c r="H26" s="30">
        <v>115300</v>
      </c>
      <c r="I26" s="30">
        <v>37410.51</v>
      </c>
      <c r="J26" s="31">
        <v>114.99</v>
      </c>
      <c r="K26" s="31">
        <v>32.450000000000003</v>
      </c>
    </row>
    <row r="27" spans="1:11" x14ac:dyDescent="0.2">
      <c r="A27" s="115" t="s">
        <v>143</v>
      </c>
      <c r="B27" s="108"/>
      <c r="C27" s="108"/>
      <c r="D27" s="108"/>
      <c r="E27" s="108"/>
      <c r="F27" s="30">
        <v>53452.09</v>
      </c>
      <c r="G27" s="30" t="s">
        <v>2</v>
      </c>
      <c r="H27" s="30" t="s">
        <v>2</v>
      </c>
      <c r="I27" s="30" t="s">
        <v>2</v>
      </c>
      <c r="J27" s="31">
        <v>0</v>
      </c>
      <c r="K27" s="31">
        <v>0</v>
      </c>
    </row>
    <row r="28" spans="1:11" x14ac:dyDescent="0.2">
      <c r="A28" s="115" t="s">
        <v>144</v>
      </c>
      <c r="B28" s="108"/>
      <c r="C28" s="108"/>
      <c r="D28" s="108"/>
      <c r="E28" s="108"/>
      <c r="F28" s="30">
        <v>53452.09</v>
      </c>
      <c r="G28" s="30">
        <v>142300</v>
      </c>
      <c r="H28" s="30">
        <v>142300</v>
      </c>
      <c r="I28" s="30">
        <v>40578.239999999998</v>
      </c>
      <c r="J28" s="31">
        <v>75.92</v>
      </c>
      <c r="K28" s="31">
        <v>28.52</v>
      </c>
    </row>
    <row r="29" spans="1:11" x14ac:dyDescent="0.2">
      <c r="A29" s="107" t="s">
        <v>145</v>
      </c>
      <c r="B29" s="108"/>
      <c r="C29" s="108"/>
      <c r="D29" s="108"/>
      <c r="E29" s="108"/>
      <c r="F29" s="28">
        <v>27911.61</v>
      </c>
      <c r="G29" s="28">
        <v>52000</v>
      </c>
      <c r="H29" s="28">
        <v>52000</v>
      </c>
      <c r="I29" s="28">
        <v>21769.279999999999</v>
      </c>
      <c r="J29" s="29">
        <v>77.989999999999995</v>
      </c>
      <c r="K29" s="29">
        <v>41.86</v>
      </c>
    </row>
    <row r="30" spans="1:11" x14ac:dyDescent="0.2">
      <c r="A30" s="115" t="s">
        <v>146</v>
      </c>
      <c r="B30" s="108"/>
      <c r="C30" s="108"/>
      <c r="D30" s="108"/>
      <c r="E30" s="108"/>
      <c r="F30" s="30">
        <v>27911.61</v>
      </c>
      <c r="G30" s="30" t="s">
        <v>2</v>
      </c>
      <c r="H30" s="30" t="s">
        <v>2</v>
      </c>
      <c r="I30" s="30" t="s">
        <v>2</v>
      </c>
      <c r="J30" s="31">
        <v>0</v>
      </c>
      <c r="K30" s="31">
        <v>0</v>
      </c>
    </row>
    <row r="31" spans="1:11" x14ac:dyDescent="0.2">
      <c r="A31" s="115" t="s">
        <v>147</v>
      </c>
      <c r="B31" s="108"/>
      <c r="C31" s="108"/>
      <c r="D31" s="108"/>
      <c r="E31" s="108"/>
      <c r="F31" s="30">
        <v>27911.61</v>
      </c>
      <c r="G31" s="30">
        <v>52000</v>
      </c>
      <c r="H31" s="30">
        <v>52000</v>
      </c>
      <c r="I31" s="30">
        <v>21769.279999999999</v>
      </c>
      <c r="J31" s="31">
        <v>77.989999999999995</v>
      </c>
      <c r="K31" s="31">
        <v>41.86</v>
      </c>
    </row>
    <row r="32" spans="1:11" x14ac:dyDescent="0.2">
      <c r="A32" s="114" t="s">
        <v>148</v>
      </c>
      <c r="B32" s="91"/>
      <c r="C32" s="91"/>
      <c r="D32" s="91"/>
      <c r="E32" s="91"/>
      <c r="F32" s="26">
        <f>F33+F36+F39+F42+F51</f>
        <v>1184910.31</v>
      </c>
      <c r="G32" s="26">
        <v>4220475</v>
      </c>
      <c r="H32" s="26">
        <v>4220475</v>
      </c>
      <c r="I32" s="26">
        <v>1588469.04</v>
      </c>
      <c r="J32" s="54">
        <f>I32/F32</f>
        <v>1.3405816681601834</v>
      </c>
      <c r="K32" s="27">
        <v>37.64</v>
      </c>
    </row>
    <row r="33" spans="1:11" x14ac:dyDescent="0.2">
      <c r="A33" s="107" t="s">
        <v>128</v>
      </c>
      <c r="B33" s="108"/>
      <c r="C33" s="108"/>
      <c r="D33" s="108"/>
      <c r="E33" s="108"/>
      <c r="F33" s="28">
        <v>840981.13</v>
      </c>
      <c r="G33" s="28">
        <v>2260400</v>
      </c>
      <c r="H33" s="28">
        <v>2260400</v>
      </c>
      <c r="I33" s="28">
        <v>1178759.3600000001</v>
      </c>
      <c r="J33" s="55">
        <f t="shared" ref="J33:J53" si="0">I33/F33</f>
        <v>1.401647811051361</v>
      </c>
      <c r="K33" s="29">
        <v>52.15</v>
      </c>
    </row>
    <row r="34" spans="1:11" x14ac:dyDescent="0.2">
      <c r="A34" s="115" t="s">
        <v>129</v>
      </c>
      <c r="B34" s="108"/>
      <c r="C34" s="108"/>
      <c r="D34" s="108"/>
      <c r="E34" s="108"/>
      <c r="F34" s="30">
        <v>840981.13</v>
      </c>
      <c r="G34" s="30" t="s">
        <v>2</v>
      </c>
      <c r="H34" s="30" t="s">
        <v>2</v>
      </c>
      <c r="I34" s="30" t="s">
        <v>2</v>
      </c>
      <c r="J34" s="55">
        <v>0</v>
      </c>
      <c r="K34" s="31">
        <v>0</v>
      </c>
    </row>
    <row r="35" spans="1:11" x14ac:dyDescent="0.2">
      <c r="A35" s="115" t="s">
        <v>130</v>
      </c>
      <c r="B35" s="108"/>
      <c r="C35" s="108"/>
      <c r="D35" s="108"/>
      <c r="E35" s="108"/>
      <c r="F35" s="30">
        <v>840981.13</v>
      </c>
      <c r="G35" s="30">
        <v>2260400</v>
      </c>
      <c r="H35" s="30">
        <v>2260400</v>
      </c>
      <c r="I35" s="30">
        <v>1178759.3600000001</v>
      </c>
      <c r="J35" s="55">
        <f t="shared" si="0"/>
        <v>1.401647811051361</v>
      </c>
      <c r="K35" s="31">
        <v>52.15</v>
      </c>
    </row>
    <row r="36" spans="1:11" x14ac:dyDescent="0.2">
      <c r="A36" s="107" t="s">
        <v>131</v>
      </c>
      <c r="B36" s="108"/>
      <c r="C36" s="108"/>
      <c r="D36" s="108"/>
      <c r="E36" s="108"/>
      <c r="F36" s="28">
        <v>10724.48</v>
      </c>
      <c r="G36" s="28">
        <v>33200</v>
      </c>
      <c r="H36" s="28">
        <v>33200</v>
      </c>
      <c r="I36" s="28">
        <v>18641.080000000002</v>
      </c>
      <c r="J36" s="55">
        <f t="shared" si="0"/>
        <v>1.7381803127051383</v>
      </c>
      <c r="K36" s="29">
        <v>56.15</v>
      </c>
    </row>
    <row r="37" spans="1:11" x14ac:dyDescent="0.2">
      <c r="A37" s="115" t="s">
        <v>132</v>
      </c>
      <c r="B37" s="108"/>
      <c r="C37" s="108"/>
      <c r="D37" s="108"/>
      <c r="E37" s="108"/>
      <c r="F37" s="30">
        <v>10724.48</v>
      </c>
      <c r="G37" s="30" t="s">
        <v>2</v>
      </c>
      <c r="H37" s="30" t="s">
        <v>2</v>
      </c>
      <c r="I37" s="30" t="s">
        <v>2</v>
      </c>
      <c r="J37" s="55">
        <v>0</v>
      </c>
      <c r="K37" s="31">
        <v>0</v>
      </c>
    </row>
    <row r="38" spans="1:11" x14ac:dyDescent="0.2">
      <c r="A38" s="115" t="s">
        <v>133</v>
      </c>
      <c r="B38" s="108"/>
      <c r="C38" s="108"/>
      <c r="D38" s="108"/>
      <c r="E38" s="108"/>
      <c r="F38" s="30">
        <v>10724.48</v>
      </c>
      <c r="G38" s="30">
        <v>33200</v>
      </c>
      <c r="H38" s="30">
        <v>33200</v>
      </c>
      <c r="I38" s="30">
        <v>18641.080000000002</v>
      </c>
      <c r="J38" s="55">
        <f t="shared" si="0"/>
        <v>1.7381803127051383</v>
      </c>
      <c r="K38" s="31">
        <v>56.15</v>
      </c>
    </row>
    <row r="39" spans="1:11" x14ac:dyDescent="0.2">
      <c r="A39" s="107" t="s">
        <v>134</v>
      </c>
      <c r="B39" s="108"/>
      <c r="C39" s="108"/>
      <c r="D39" s="108"/>
      <c r="E39" s="108"/>
      <c r="F39" s="30">
        <v>78540.800000000003</v>
      </c>
      <c r="G39" s="28">
        <v>151300</v>
      </c>
      <c r="H39" s="28">
        <v>151300</v>
      </c>
      <c r="I39" s="28">
        <v>66292.69</v>
      </c>
      <c r="J39" s="55">
        <f t="shared" si="0"/>
        <v>0.84405417311766628</v>
      </c>
      <c r="K39" s="29">
        <v>43.82</v>
      </c>
    </row>
    <row r="40" spans="1:11" x14ac:dyDescent="0.2">
      <c r="A40" s="115" t="s">
        <v>135</v>
      </c>
      <c r="B40" s="108"/>
      <c r="C40" s="108"/>
      <c r="D40" s="108"/>
      <c r="E40" s="108"/>
      <c r="F40" s="30">
        <v>78540.800000000003</v>
      </c>
      <c r="G40" s="30" t="s">
        <v>2</v>
      </c>
      <c r="H40" s="30" t="s">
        <v>2</v>
      </c>
      <c r="I40" s="30" t="s">
        <v>2</v>
      </c>
      <c r="J40" s="55">
        <v>0</v>
      </c>
      <c r="K40" s="31">
        <v>0</v>
      </c>
    </row>
    <row r="41" spans="1:11" x14ac:dyDescent="0.2">
      <c r="A41" s="115" t="s">
        <v>136</v>
      </c>
      <c r="B41" s="108"/>
      <c r="C41" s="108"/>
      <c r="D41" s="108"/>
      <c r="E41" s="108"/>
      <c r="F41" s="30">
        <v>78540.800000000003</v>
      </c>
      <c r="G41" s="30">
        <v>151300</v>
      </c>
      <c r="H41" s="30">
        <v>151300</v>
      </c>
      <c r="I41" s="30">
        <v>66292.69</v>
      </c>
      <c r="J41" s="55">
        <f t="shared" si="0"/>
        <v>0.84405417311766628</v>
      </c>
      <c r="K41" s="31">
        <v>43.82</v>
      </c>
    </row>
    <row r="42" spans="1:11" x14ac:dyDescent="0.2">
      <c r="A42" s="107" t="s">
        <v>137</v>
      </c>
      <c r="B42" s="108"/>
      <c r="C42" s="108"/>
      <c r="D42" s="108"/>
      <c r="E42" s="108"/>
      <c r="F42" s="28">
        <f>F43+F45+F47+F49</f>
        <v>226752.29</v>
      </c>
      <c r="G42" s="28">
        <v>1723575</v>
      </c>
      <c r="H42" s="28">
        <v>1723575</v>
      </c>
      <c r="I42" s="28">
        <v>303006.63</v>
      </c>
      <c r="J42" s="55">
        <f t="shared" si="0"/>
        <v>1.3362891726473853</v>
      </c>
      <c r="K42" s="29">
        <v>17.579999999999998</v>
      </c>
    </row>
    <row r="43" spans="1:11" x14ac:dyDescent="0.2">
      <c r="A43" s="115" t="s">
        <v>149</v>
      </c>
      <c r="B43" s="108"/>
      <c r="C43" s="108"/>
      <c r="D43" s="108"/>
      <c r="E43" s="108"/>
      <c r="F43" s="30">
        <v>16438.990000000002</v>
      </c>
      <c r="G43" s="30" t="s">
        <v>2</v>
      </c>
      <c r="H43" s="30" t="s">
        <v>2</v>
      </c>
      <c r="I43" s="30" t="s">
        <v>2</v>
      </c>
      <c r="J43" s="55">
        <v>0</v>
      </c>
      <c r="K43" s="31">
        <v>0</v>
      </c>
    </row>
    <row r="44" spans="1:11" x14ac:dyDescent="0.2">
      <c r="A44" s="115" t="s">
        <v>138</v>
      </c>
      <c r="B44" s="108"/>
      <c r="C44" s="108"/>
      <c r="D44" s="108"/>
      <c r="E44" s="108"/>
      <c r="F44" s="30">
        <v>16438.990000000002</v>
      </c>
      <c r="G44" s="30">
        <v>1076175</v>
      </c>
      <c r="H44" s="30">
        <v>1076175</v>
      </c>
      <c r="I44" s="30" t="s">
        <v>2</v>
      </c>
      <c r="J44" s="55">
        <v>0</v>
      </c>
      <c r="K44" s="31">
        <v>0</v>
      </c>
    </row>
    <row r="45" spans="1:11" x14ac:dyDescent="0.2">
      <c r="A45" s="115" t="s">
        <v>139</v>
      </c>
      <c r="B45" s="108"/>
      <c r="C45" s="108"/>
      <c r="D45" s="108"/>
      <c r="E45" s="108"/>
      <c r="F45" s="30">
        <f>F46</f>
        <v>143560.69</v>
      </c>
      <c r="G45" s="30" t="s">
        <v>2</v>
      </c>
      <c r="H45" s="30" t="s">
        <v>2</v>
      </c>
      <c r="I45" s="30" t="s">
        <v>2</v>
      </c>
      <c r="J45" s="55">
        <v>0</v>
      </c>
      <c r="K45" s="31">
        <v>0</v>
      </c>
    </row>
    <row r="46" spans="1:11" x14ac:dyDescent="0.2">
      <c r="A46" s="115" t="s">
        <v>140</v>
      </c>
      <c r="B46" s="108"/>
      <c r="C46" s="108"/>
      <c r="D46" s="108"/>
      <c r="E46" s="108"/>
      <c r="F46" s="30">
        <v>143560.69</v>
      </c>
      <c r="G46" s="30">
        <v>389800</v>
      </c>
      <c r="H46" s="30">
        <v>389800</v>
      </c>
      <c r="I46" s="30">
        <v>186715.89</v>
      </c>
      <c r="J46" s="55">
        <f t="shared" si="0"/>
        <v>1.3006059667169336</v>
      </c>
      <c r="K46" s="31">
        <v>47.9</v>
      </c>
    </row>
    <row r="47" spans="1:11" x14ac:dyDescent="0.2">
      <c r="A47" s="115" t="s">
        <v>141</v>
      </c>
      <c r="B47" s="108"/>
      <c r="C47" s="108"/>
      <c r="D47" s="108"/>
      <c r="E47" s="108"/>
      <c r="F47" s="30">
        <v>36653.07</v>
      </c>
      <c r="G47" s="30" t="s">
        <v>2</v>
      </c>
      <c r="H47" s="30" t="s">
        <v>2</v>
      </c>
      <c r="I47" s="30" t="s">
        <v>2</v>
      </c>
      <c r="J47" s="55">
        <v>0</v>
      </c>
      <c r="K47" s="31">
        <v>0</v>
      </c>
    </row>
    <row r="48" spans="1:11" x14ac:dyDescent="0.2">
      <c r="A48" s="115" t="s">
        <v>142</v>
      </c>
      <c r="B48" s="108"/>
      <c r="C48" s="108"/>
      <c r="D48" s="108"/>
      <c r="E48" s="108"/>
      <c r="F48" s="30">
        <v>36653.07</v>
      </c>
      <c r="G48" s="30">
        <v>115300</v>
      </c>
      <c r="H48" s="30">
        <v>115300</v>
      </c>
      <c r="I48" s="30">
        <v>57608.31</v>
      </c>
      <c r="J48" s="55">
        <f t="shared" si="0"/>
        <v>1.5717185490874297</v>
      </c>
      <c r="K48" s="31">
        <v>49.96</v>
      </c>
    </row>
    <row r="49" spans="1:11" x14ac:dyDescent="0.2">
      <c r="A49" s="115" t="s">
        <v>143</v>
      </c>
      <c r="B49" s="108"/>
      <c r="C49" s="108"/>
      <c r="D49" s="108"/>
      <c r="E49" s="108"/>
      <c r="F49" s="30">
        <v>30099.54</v>
      </c>
      <c r="G49" s="30" t="s">
        <v>2</v>
      </c>
      <c r="H49" s="30" t="s">
        <v>2</v>
      </c>
      <c r="I49" s="30" t="s">
        <v>2</v>
      </c>
      <c r="J49" s="55">
        <v>0</v>
      </c>
      <c r="K49" s="31">
        <v>0</v>
      </c>
    </row>
    <row r="50" spans="1:11" x14ac:dyDescent="0.2">
      <c r="A50" s="115" t="s">
        <v>144</v>
      </c>
      <c r="B50" s="108"/>
      <c r="C50" s="108"/>
      <c r="D50" s="108"/>
      <c r="E50" s="108"/>
      <c r="F50" s="30">
        <v>30099.54</v>
      </c>
      <c r="G50" s="30">
        <v>142300</v>
      </c>
      <c r="H50" s="30">
        <v>142300</v>
      </c>
      <c r="I50" s="30">
        <v>58682.43</v>
      </c>
      <c r="J50" s="55">
        <f t="shared" si="0"/>
        <v>1.9496121867643159</v>
      </c>
      <c r="K50" s="31">
        <v>41.24</v>
      </c>
    </row>
    <row r="51" spans="1:11" x14ac:dyDescent="0.2">
      <c r="A51" s="107" t="s">
        <v>145</v>
      </c>
      <c r="B51" s="108"/>
      <c r="C51" s="108"/>
      <c r="D51" s="108"/>
      <c r="E51" s="108"/>
      <c r="F51" s="28">
        <v>27911.61</v>
      </c>
      <c r="G51" s="28">
        <v>52000</v>
      </c>
      <c r="H51" s="28">
        <v>52000</v>
      </c>
      <c r="I51" s="28">
        <v>21769.279999999999</v>
      </c>
      <c r="J51" s="55">
        <f t="shared" si="0"/>
        <v>0.77993637772955404</v>
      </c>
      <c r="K51" s="29">
        <v>41.86</v>
      </c>
    </row>
    <row r="52" spans="1:11" x14ac:dyDescent="0.2">
      <c r="A52" s="115" t="s">
        <v>146</v>
      </c>
      <c r="B52" s="108"/>
      <c r="C52" s="108"/>
      <c r="D52" s="108"/>
      <c r="E52" s="108"/>
      <c r="F52" s="30">
        <v>27911.61</v>
      </c>
      <c r="G52" s="30" t="s">
        <v>2</v>
      </c>
      <c r="H52" s="30" t="s">
        <v>2</v>
      </c>
      <c r="I52" s="30" t="s">
        <v>2</v>
      </c>
      <c r="J52" s="55">
        <v>0</v>
      </c>
      <c r="K52" s="31">
        <v>0</v>
      </c>
    </row>
    <row r="53" spans="1:11" x14ac:dyDescent="0.2">
      <c r="A53" s="115" t="s">
        <v>147</v>
      </c>
      <c r="B53" s="108"/>
      <c r="C53" s="108"/>
      <c r="D53" s="108"/>
      <c r="E53" s="108"/>
      <c r="F53" s="30">
        <v>27911.61</v>
      </c>
      <c r="G53" s="30">
        <v>52000</v>
      </c>
      <c r="H53" s="30">
        <v>52000</v>
      </c>
      <c r="I53" s="30">
        <v>21769.279999999999</v>
      </c>
      <c r="J53" s="55">
        <f t="shared" si="0"/>
        <v>0.77993637772955404</v>
      </c>
      <c r="K53" s="31">
        <v>41.86</v>
      </c>
    </row>
    <row r="54" spans="1:11" x14ac:dyDescent="0.2">
      <c r="A54" s="116" t="s">
        <v>2</v>
      </c>
      <c r="B54" s="87"/>
      <c r="C54" s="87"/>
      <c r="D54" s="87"/>
      <c r="E54" s="87"/>
      <c r="F54" s="14" t="s">
        <v>2</v>
      </c>
      <c r="G54" s="14" t="s">
        <v>2</v>
      </c>
      <c r="H54" s="14" t="s">
        <v>2</v>
      </c>
      <c r="I54" s="14" t="s">
        <v>2</v>
      </c>
      <c r="J54" s="14" t="s">
        <v>2</v>
      </c>
      <c r="K54" s="14" t="s">
        <v>2</v>
      </c>
    </row>
  </sheetData>
  <mergeCells count="54">
    <mergeCell ref="A50:E50"/>
    <mergeCell ref="A51:E51"/>
    <mergeCell ref="A53:E53"/>
    <mergeCell ref="A52:E52"/>
    <mergeCell ref="A54:E54"/>
    <mergeCell ref="A45:E45"/>
    <mergeCell ref="A44:E44"/>
    <mergeCell ref="A46:E46"/>
    <mergeCell ref="A47:E47"/>
    <mergeCell ref="A49:E49"/>
    <mergeCell ref="A48:E48"/>
    <mergeCell ref="A43:E43"/>
    <mergeCell ref="A31:E31"/>
    <mergeCell ref="A33:E33"/>
    <mergeCell ref="A32:E32"/>
    <mergeCell ref="A34:E34"/>
    <mergeCell ref="A35:E35"/>
    <mergeCell ref="A37:E37"/>
    <mergeCell ref="A36:E36"/>
    <mergeCell ref="A38:E38"/>
    <mergeCell ref="A39:E39"/>
    <mergeCell ref="A41:E41"/>
    <mergeCell ref="A40:E40"/>
    <mergeCell ref="A42:E42"/>
    <mergeCell ref="A26:E26"/>
    <mergeCell ref="A25:E25"/>
    <mergeCell ref="A27:E27"/>
    <mergeCell ref="A28:E28"/>
    <mergeCell ref="A30:E30"/>
    <mergeCell ref="A29:E29"/>
    <mergeCell ref="A24:E24"/>
    <mergeCell ref="A14:E14"/>
    <mergeCell ref="A13:E13"/>
    <mergeCell ref="A15:E15"/>
    <mergeCell ref="A16:E16"/>
    <mergeCell ref="A18:E18"/>
    <mergeCell ref="A17:E17"/>
    <mergeCell ref="A19:E19"/>
    <mergeCell ref="A20:E20"/>
    <mergeCell ref="A22:E22"/>
    <mergeCell ref="A21:E21"/>
    <mergeCell ref="A23:E23"/>
    <mergeCell ref="A1:D1"/>
    <mergeCell ref="A12:E12"/>
    <mergeCell ref="A2:B2"/>
    <mergeCell ref="A3:B3"/>
    <mergeCell ref="A4:B4"/>
    <mergeCell ref="A5:B5"/>
    <mergeCell ref="A6:J6"/>
    <mergeCell ref="A7:J7"/>
    <mergeCell ref="A8:J8"/>
    <mergeCell ref="A9:E9"/>
    <mergeCell ref="A10:E10"/>
    <mergeCell ref="A11:E11"/>
  </mergeCells>
  <pageMargins left="0.75" right="0.75" top="1" bottom="1" header="0.5" footer="0.5"/>
  <pageSetup orientation="portrait" horizontalDpi="300" verticalDpi="300"/>
  <headerFooter alignWithMargins="0"/>
  <ignoredErrors>
    <ignoredError sqref="F10:K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9" sqref="A9:J13"/>
    </sheetView>
  </sheetViews>
  <sheetFormatPr defaultRowHeight="12.75" x14ac:dyDescent="0.2"/>
  <cols>
    <col min="4" max="4" width="23" customWidth="1"/>
    <col min="5" max="5" width="11.42578125" customWidth="1"/>
    <col min="6" max="6" width="13.42578125" customWidth="1"/>
    <col min="7" max="7" width="13.5703125" customWidth="1"/>
    <col min="8" max="8" width="13" customWidth="1"/>
  </cols>
  <sheetData>
    <row r="1" spans="1:10" x14ac:dyDescent="0.2">
      <c r="A1" s="20" t="s">
        <v>0</v>
      </c>
      <c r="B1" s="20"/>
      <c r="C1" s="1"/>
      <c r="D1" s="2"/>
    </row>
    <row r="2" spans="1:10" x14ac:dyDescent="0.2">
      <c r="A2" s="87" t="s">
        <v>2</v>
      </c>
      <c r="B2" s="87"/>
      <c r="C2" s="1"/>
      <c r="D2" s="3"/>
    </row>
    <row r="3" spans="1:10" x14ac:dyDescent="0.2">
      <c r="A3" s="87" t="s">
        <v>4</v>
      </c>
      <c r="B3" s="87"/>
    </row>
    <row r="4" spans="1:10" x14ac:dyDescent="0.2">
      <c r="A4" s="87" t="s">
        <v>5</v>
      </c>
      <c r="B4" s="87"/>
    </row>
    <row r="5" spans="1:10" x14ac:dyDescent="0.2">
      <c r="A5" s="87" t="s">
        <v>6</v>
      </c>
      <c r="B5" s="87"/>
    </row>
    <row r="6" spans="1:10" s="7" customFormat="1" ht="18" x14ac:dyDescent="0.25">
      <c r="A6" s="117" t="s">
        <v>150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x14ac:dyDescent="0.2">
      <c r="A7" s="86" t="s">
        <v>8</v>
      </c>
      <c r="B7" s="87"/>
      <c r="C7" s="87"/>
      <c r="D7" s="87"/>
      <c r="E7" s="87"/>
      <c r="F7" s="87"/>
      <c r="G7" s="87"/>
      <c r="H7" s="87"/>
      <c r="I7" s="87"/>
      <c r="J7" s="87"/>
    </row>
    <row r="8" spans="1:10" x14ac:dyDescent="0.2">
      <c r="A8" s="86" t="s">
        <v>2</v>
      </c>
      <c r="B8" s="87"/>
      <c r="C8" s="87"/>
      <c r="D8" s="87"/>
      <c r="E8" s="87"/>
      <c r="F8" s="87"/>
      <c r="G8" s="87"/>
      <c r="H8" s="87"/>
      <c r="I8" s="87"/>
      <c r="J8" s="87"/>
    </row>
    <row r="9" spans="1:10" s="23" customFormat="1" ht="25.5" x14ac:dyDescent="0.2">
      <c r="A9" s="119" t="s">
        <v>151</v>
      </c>
      <c r="B9" s="120"/>
      <c r="C9" s="120"/>
      <c r="D9" s="120"/>
      <c r="E9" s="32" t="s">
        <v>152</v>
      </c>
      <c r="F9" s="32" t="s">
        <v>153</v>
      </c>
      <c r="G9" s="32" t="s">
        <v>154</v>
      </c>
      <c r="H9" s="32" t="s">
        <v>155</v>
      </c>
      <c r="I9" s="32" t="s">
        <v>156</v>
      </c>
      <c r="J9" s="32" t="s">
        <v>157</v>
      </c>
    </row>
    <row r="10" spans="1:10" x14ac:dyDescent="0.2">
      <c r="A10" s="121" t="s">
        <v>2</v>
      </c>
      <c r="B10" s="122"/>
      <c r="C10" s="122"/>
      <c r="D10" s="122"/>
      <c r="E10" s="33" t="s">
        <v>17</v>
      </c>
      <c r="F10" s="33" t="s">
        <v>18</v>
      </c>
      <c r="G10" s="33" t="s">
        <v>19</v>
      </c>
      <c r="H10" s="33" t="s">
        <v>20</v>
      </c>
      <c r="I10" s="33" t="s">
        <v>21</v>
      </c>
      <c r="J10" s="33" t="s">
        <v>22</v>
      </c>
    </row>
    <row r="11" spans="1:10" x14ac:dyDescent="0.2">
      <c r="A11" s="123" t="s">
        <v>158</v>
      </c>
      <c r="B11" s="122"/>
      <c r="C11" s="122"/>
      <c r="D11" s="122"/>
      <c r="E11" s="34">
        <v>1185251.76</v>
      </c>
      <c r="F11" s="34">
        <v>4220475</v>
      </c>
      <c r="G11" s="34">
        <v>4220475</v>
      </c>
      <c r="H11" s="34">
        <v>1588469.04</v>
      </c>
      <c r="I11" s="35">
        <v>134.02000000000001</v>
      </c>
      <c r="J11" s="35">
        <v>37.64</v>
      </c>
    </row>
    <row r="12" spans="1:10" x14ac:dyDescent="0.2">
      <c r="A12" s="124" t="s">
        <v>159</v>
      </c>
      <c r="B12" s="122"/>
      <c r="C12" s="122"/>
      <c r="D12" s="122"/>
      <c r="E12" s="36">
        <v>1185251.76</v>
      </c>
      <c r="F12" s="36">
        <v>4220475</v>
      </c>
      <c r="G12" s="36">
        <v>4220475</v>
      </c>
      <c r="H12" s="36">
        <v>1588469.04</v>
      </c>
      <c r="I12" s="37">
        <v>134.02000000000001</v>
      </c>
      <c r="J12" s="37">
        <v>37.64</v>
      </c>
    </row>
    <row r="13" spans="1:10" x14ac:dyDescent="0.2">
      <c r="A13" s="124" t="s">
        <v>160</v>
      </c>
      <c r="B13" s="122"/>
      <c r="C13" s="122"/>
      <c r="D13" s="122"/>
      <c r="E13" s="36">
        <v>1185251.76</v>
      </c>
      <c r="F13" s="36">
        <v>4220475</v>
      </c>
      <c r="G13" s="36">
        <v>4220475</v>
      </c>
      <c r="H13" s="36">
        <v>1588469.04</v>
      </c>
      <c r="I13" s="37">
        <v>134.02000000000001</v>
      </c>
      <c r="J13" s="37">
        <v>37.64</v>
      </c>
    </row>
  </sheetData>
  <mergeCells count="12">
    <mergeCell ref="A8:J8"/>
    <mergeCell ref="A9:D9"/>
    <mergeCell ref="A10:D10"/>
    <mergeCell ref="A11:D11"/>
    <mergeCell ref="A13:D13"/>
    <mergeCell ref="A12:D12"/>
    <mergeCell ref="A7:J7"/>
    <mergeCell ref="A2:B2"/>
    <mergeCell ref="A3:B3"/>
    <mergeCell ref="A4:B4"/>
    <mergeCell ref="A5:B5"/>
    <mergeCell ref="A6:J6"/>
  </mergeCells>
  <pageMargins left="0.75" right="0.75" top="1" bottom="1" header="0.5" footer="0.5"/>
  <pageSetup orientation="portrait" horizontalDpi="300" verticalDpi="300" r:id="rId1"/>
  <headerFooter alignWithMargins="0"/>
  <ignoredErrors>
    <ignoredError sqref="E10 F10 G10 H10 I10 J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10" sqref="A10:K13"/>
    </sheetView>
  </sheetViews>
  <sheetFormatPr defaultRowHeight="12.75" x14ac:dyDescent="0.2"/>
  <cols>
    <col min="4" max="4" width="10.140625" customWidth="1"/>
  </cols>
  <sheetData>
    <row r="1" spans="1:11" x14ac:dyDescent="0.2">
      <c r="A1" s="87" t="s">
        <v>0</v>
      </c>
      <c r="B1" s="87"/>
      <c r="C1" s="1" t="s">
        <v>1</v>
      </c>
      <c r="D1" s="2">
        <v>45852.52619809028</v>
      </c>
    </row>
    <row r="2" spans="1:11" x14ac:dyDescent="0.2">
      <c r="A2" s="87" t="s">
        <v>2</v>
      </c>
      <c r="B2" s="87"/>
      <c r="C2" s="1" t="s">
        <v>3</v>
      </c>
      <c r="D2" s="3">
        <v>45852.52619809028</v>
      </c>
    </row>
    <row r="3" spans="1:11" x14ac:dyDescent="0.2">
      <c r="A3" s="87" t="s">
        <v>4</v>
      </c>
      <c r="B3" s="87"/>
    </row>
    <row r="4" spans="1:11" x14ac:dyDescent="0.2">
      <c r="A4" s="87" t="s">
        <v>5</v>
      </c>
      <c r="B4" s="87"/>
    </row>
    <row r="5" spans="1:11" x14ac:dyDescent="0.2">
      <c r="A5" s="87" t="s">
        <v>6</v>
      </c>
      <c r="B5" s="87"/>
    </row>
    <row r="7" spans="1:11" s="8" customFormat="1" ht="18" x14ac:dyDescent="0.25">
      <c r="A7" s="127" t="s">
        <v>161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1" x14ac:dyDescent="0.2">
      <c r="A8" s="86" t="s">
        <v>8</v>
      </c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x14ac:dyDescent="0.2">
      <c r="A9" s="86" t="s">
        <v>2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38.25" x14ac:dyDescent="0.2">
      <c r="A10" s="129" t="s">
        <v>162</v>
      </c>
      <c r="B10" s="122"/>
      <c r="C10" s="122"/>
      <c r="D10" s="122"/>
      <c r="E10" s="122"/>
      <c r="F10" s="56" t="s">
        <v>152</v>
      </c>
      <c r="G10" s="56" t="s">
        <v>153</v>
      </c>
      <c r="H10" s="56" t="s">
        <v>154</v>
      </c>
      <c r="I10" s="56" t="s">
        <v>155</v>
      </c>
      <c r="J10" s="56" t="s">
        <v>156</v>
      </c>
      <c r="K10" s="56" t="s">
        <v>157</v>
      </c>
    </row>
    <row r="11" spans="1:11" x14ac:dyDescent="0.2">
      <c r="A11" s="129" t="s">
        <v>163</v>
      </c>
      <c r="B11" s="122"/>
      <c r="C11" s="122"/>
      <c r="D11" s="122"/>
      <c r="E11" s="122"/>
      <c r="F11" s="38" t="s">
        <v>17</v>
      </c>
      <c r="G11" s="38" t="s">
        <v>18</v>
      </c>
      <c r="H11" s="38" t="s">
        <v>19</v>
      </c>
      <c r="I11" s="38" t="s">
        <v>20</v>
      </c>
      <c r="J11" s="38" t="s">
        <v>21</v>
      </c>
      <c r="K11" s="38" t="s">
        <v>22</v>
      </c>
    </row>
    <row r="12" spans="1:11" x14ac:dyDescent="0.2">
      <c r="A12" s="122"/>
      <c r="B12" s="122"/>
      <c r="C12" s="122"/>
      <c r="D12" s="122"/>
      <c r="E12" s="122"/>
      <c r="F12" s="39"/>
      <c r="G12" s="39"/>
      <c r="H12" s="39"/>
      <c r="I12" s="39"/>
      <c r="J12" s="39"/>
      <c r="K12" s="39"/>
    </row>
    <row r="13" spans="1:11" ht="33" customHeight="1" x14ac:dyDescent="0.2">
      <c r="A13" s="125" t="s">
        <v>164</v>
      </c>
      <c r="B13" s="126"/>
      <c r="C13" s="126"/>
      <c r="D13" s="126"/>
      <c r="E13" s="126"/>
      <c r="F13" s="40">
        <v>0</v>
      </c>
      <c r="G13" s="40">
        <v>0</v>
      </c>
      <c r="H13" s="40">
        <v>0</v>
      </c>
      <c r="I13" s="40">
        <v>0</v>
      </c>
      <c r="J13" s="41">
        <v>0</v>
      </c>
      <c r="K13" s="41">
        <v>0</v>
      </c>
    </row>
  </sheetData>
  <mergeCells count="12">
    <mergeCell ref="A13:E13"/>
    <mergeCell ref="A1:B1"/>
    <mergeCell ref="A2:B2"/>
    <mergeCell ref="A3:B3"/>
    <mergeCell ref="A4:B4"/>
    <mergeCell ref="A5:B5"/>
    <mergeCell ref="A7:K7"/>
    <mergeCell ref="A8:K8"/>
    <mergeCell ref="A9:K9"/>
    <mergeCell ref="A10:E10"/>
    <mergeCell ref="A12:E12"/>
    <mergeCell ref="A11:E11"/>
  </mergeCells>
  <pageMargins left="0.75" right="0.75" top="1" bottom="1" header="0.5" footer="0.5"/>
  <pageSetup orientation="portrait" horizontalDpi="300" verticalDpi="300"/>
  <headerFooter alignWithMargins="0"/>
  <ignoredErrors>
    <ignoredError sqref="F11 G11 H11 I11 J11 K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9" sqref="A9:P10"/>
    </sheetView>
  </sheetViews>
  <sheetFormatPr defaultRowHeight="12.75" x14ac:dyDescent="0.2"/>
  <cols>
    <col min="4" max="4" width="10.140625" customWidth="1"/>
  </cols>
  <sheetData>
    <row r="1" spans="1:16" x14ac:dyDescent="0.2">
      <c r="A1" s="87" t="s">
        <v>0</v>
      </c>
      <c r="B1" s="87"/>
      <c r="C1" s="1" t="s">
        <v>1</v>
      </c>
      <c r="D1" s="2">
        <v>45852.526274166667</v>
      </c>
    </row>
    <row r="2" spans="1:16" x14ac:dyDescent="0.2">
      <c r="A2" s="87" t="s">
        <v>2</v>
      </c>
      <c r="B2" s="87"/>
      <c r="C2" s="1" t="s">
        <v>3</v>
      </c>
      <c r="D2" s="3">
        <v>45852.526274166667</v>
      </c>
    </row>
    <row r="3" spans="1:16" x14ac:dyDescent="0.2">
      <c r="A3" s="87" t="s">
        <v>4</v>
      </c>
      <c r="B3" s="87"/>
    </row>
    <row r="4" spans="1:16" x14ac:dyDescent="0.2">
      <c r="A4" s="87" t="s">
        <v>5</v>
      </c>
      <c r="B4" s="87"/>
    </row>
    <row r="5" spans="1:16" x14ac:dyDescent="0.2">
      <c r="A5" s="87" t="s">
        <v>6</v>
      </c>
      <c r="B5" s="87"/>
    </row>
    <row r="6" spans="1:16" s="9" customFormat="1" ht="18" x14ac:dyDescent="0.25">
      <c r="A6" s="130" t="s">
        <v>165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6" x14ac:dyDescent="0.2">
      <c r="A7" s="86" t="s">
        <v>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6" x14ac:dyDescent="0.2">
      <c r="A8" s="86" t="s">
        <v>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6" x14ac:dyDescent="0.2">
      <c r="A9" s="132" t="s">
        <v>9</v>
      </c>
      <c r="B9" s="133"/>
      <c r="C9" s="133"/>
      <c r="D9" s="133"/>
      <c r="E9" s="134" t="s">
        <v>10</v>
      </c>
      <c r="F9" s="108"/>
      <c r="G9" s="134" t="s">
        <v>11</v>
      </c>
      <c r="H9" s="108"/>
      <c r="I9" s="134" t="s">
        <v>12</v>
      </c>
      <c r="J9" s="108"/>
      <c r="K9" s="134" t="s">
        <v>13</v>
      </c>
      <c r="L9" s="108"/>
      <c r="M9" s="134" t="s">
        <v>14</v>
      </c>
      <c r="N9" s="108"/>
      <c r="O9" s="134" t="s">
        <v>15</v>
      </c>
      <c r="P9" s="108"/>
    </row>
    <row r="10" spans="1:16" x14ac:dyDescent="0.2">
      <c r="A10" s="132" t="s">
        <v>163</v>
      </c>
      <c r="B10" s="133"/>
      <c r="C10" s="133"/>
      <c r="D10" s="133"/>
      <c r="E10" s="134" t="s">
        <v>17</v>
      </c>
      <c r="F10" s="108"/>
      <c r="G10" s="134" t="s">
        <v>18</v>
      </c>
      <c r="H10" s="108"/>
      <c r="I10" s="134" t="s">
        <v>19</v>
      </c>
      <c r="J10" s="108"/>
      <c r="K10" s="134" t="s">
        <v>20</v>
      </c>
      <c r="L10" s="108"/>
      <c r="M10" s="134" t="s">
        <v>21</v>
      </c>
      <c r="N10" s="108"/>
      <c r="O10" s="134" t="s">
        <v>22</v>
      </c>
      <c r="P10" s="108"/>
    </row>
  </sheetData>
  <mergeCells count="22">
    <mergeCell ref="O9:P9"/>
    <mergeCell ref="A10:D10"/>
    <mergeCell ref="E10:F10"/>
    <mergeCell ref="G10:H10"/>
    <mergeCell ref="I10:J10"/>
    <mergeCell ref="K10:L10"/>
    <mergeCell ref="M10:N10"/>
    <mergeCell ref="O10:P10"/>
    <mergeCell ref="A7:M7"/>
    <mergeCell ref="A8:M8"/>
    <mergeCell ref="A9:D9"/>
    <mergeCell ref="E9:F9"/>
    <mergeCell ref="G9:H9"/>
    <mergeCell ref="I9:J9"/>
    <mergeCell ref="K9:L9"/>
    <mergeCell ref="M9:N9"/>
    <mergeCell ref="A6:M6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 horizontalDpi="300" verticalDpi="300"/>
  <headerFooter alignWithMargins="0"/>
  <ignoredErrors>
    <ignoredError sqref="E10:P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8" sqref="A8:P15"/>
    </sheetView>
  </sheetViews>
  <sheetFormatPr defaultRowHeight="12.75" x14ac:dyDescent="0.2"/>
  <cols>
    <col min="3" max="3" width="10.140625" customWidth="1"/>
  </cols>
  <sheetData>
    <row r="1" spans="1:16" x14ac:dyDescent="0.2">
      <c r="A1" s="87" t="s">
        <v>0</v>
      </c>
      <c r="B1" s="87"/>
      <c r="C1" s="2"/>
    </row>
    <row r="2" spans="1:16" x14ac:dyDescent="0.2">
      <c r="A2" s="87" t="s">
        <v>2</v>
      </c>
      <c r="B2" s="87"/>
      <c r="C2" s="3"/>
    </row>
    <row r="3" spans="1:16" x14ac:dyDescent="0.2">
      <c r="A3" s="87" t="s">
        <v>4</v>
      </c>
      <c r="B3" s="87"/>
    </row>
    <row r="4" spans="1:16" x14ac:dyDescent="0.2">
      <c r="A4" s="87" t="s">
        <v>5</v>
      </c>
      <c r="B4" s="87"/>
    </row>
    <row r="5" spans="1:16" x14ac:dyDescent="0.2">
      <c r="A5" s="87" t="s">
        <v>6</v>
      </c>
      <c r="B5" s="87"/>
    </row>
    <row r="6" spans="1:16" s="10" customFormat="1" ht="18" x14ac:dyDescent="0.25">
      <c r="A6" s="135" t="s">
        <v>166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x14ac:dyDescent="0.2">
      <c r="A7" s="86" t="s">
        <v>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x14ac:dyDescent="0.2">
      <c r="A8" s="12"/>
    </row>
    <row r="9" spans="1:16" x14ac:dyDescent="0.2">
      <c r="A9" s="137" t="s">
        <v>2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</row>
    <row r="10" spans="1:16" x14ac:dyDescent="0.2">
      <c r="A10" s="121" t="s">
        <v>167</v>
      </c>
      <c r="B10" s="122"/>
      <c r="C10" s="122"/>
      <c r="D10" s="121" t="s">
        <v>168</v>
      </c>
      <c r="E10" s="122"/>
      <c r="F10" s="122"/>
      <c r="G10" s="122"/>
      <c r="H10" s="122"/>
      <c r="I10" s="121" t="s">
        <v>153</v>
      </c>
      <c r="J10" s="122"/>
      <c r="K10" s="121" t="s">
        <v>154</v>
      </c>
      <c r="L10" s="122"/>
      <c r="M10" s="121" t="s">
        <v>155</v>
      </c>
      <c r="N10" s="122"/>
      <c r="O10" s="121" t="s">
        <v>169</v>
      </c>
      <c r="P10" s="122"/>
    </row>
    <row r="11" spans="1:16" x14ac:dyDescent="0.2">
      <c r="A11" s="121" t="s">
        <v>2</v>
      </c>
      <c r="B11" s="122"/>
      <c r="C11" s="122"/>
      <c r="D11" s="121" t="s">
        <v>2</v>
      </c>
      <c r="E11" s="122"/>
      <c r="F11" s="122"/>
      <c r="G11" s="122"/>
      <c r="H11" s="122"/>
      <c r="I11" s="121" t="s">
        <v>17</v>
      </c>
      <c r="J11" s="122"/>
      <c r="K11" s="121" t="s">
        <v>18</v>
      </c>
      <c r="L11" s="122"/>
      <c r="M11" s="121" t="s">
        <v>19</v>
      </c>
      <c r="N11" s="122"/>
      <c r="O11" s="121" t="s">
        <v>20</v>
      </c>
      <c r="P11" s="122"/>
    </row>
    <row r="12" spans="1:16" x14ac:dyDescent="0.2">
      <c r="A12" s="140" t="s">
        <v>2</v>
      </c>
      <c r="B12" s="122"/>
      <c r="C12" s="122"/>
      <c r="D12" s="122" t="s">
        <v>170</v>
      </c>
      <c r="E12" s="122"/>
      <c r="F12" s="122"/>
      <c r="G12" s="122"/>
      <c r="H12" s="122"/>
      <c r="I12" s="141">
        <v>4220475</v>
      </c>
      <c r="J12" s="122"/>
      <c r="K12" s="141">
        <v>4220475</v>
      </c>
      <c r="L12" s="122"/>
      <c r="M12" s="141">
        <v>1588469.04</v>
      </c>
      <c r="N12" s="122"/>
      <c r="O12" s="139">
        <v>37.64</v>
      </c>
      <c r="P12" s="122"/>
    </row>
    <row r="13" spans="1:16" x14ac:dyDescent="0.2">
      <c r="A13" s="140" t="s">
        <v>171</v>
      </c>
      <c r="B13" s="122"/>
      <c r="C13" s="42" t="s">
        <v>172</v>
      </c>
      <c r="D13" s="122" t="s">
        <v>173</v>
      </c>
      <c r="E13" s="122"/>
      <c r="F13" s="122"/>
      <c r="G13" s="122"/>
      <c r="H13" s="122"/>
      <c r="I13" s="141">
        <v>4220475</v>
      </c>
      <c r="J13" s="122"/>
      <c r="K13" s="141">
        <v>4220475</v>
      </c>
      <c r="L13" s="122"/>
      <c r="M13" s="141">
        <v>1588469.04</v>
      </c>
      <c r="N13" s="122"/>
      <c r="O13" s="139">
        <v>37.64</v>
      </c>
      <c r="P13" s="122"/>
    </row>
    <row r="14" spans="1:16" x14ac:dyDescent="0.2">
      <c r="A14" s="140" t="s">
        <v>174</v>
      </c>
      <c r="B14" s="122"/>
      <c r="C14" s="42" t="s">
        <v>175</v>
      </c>
      <c r="D14" s="122" t="s">
        <v>176</v>
      </c>
      <c r="E14" s="122"/>
      <c r="F14" s="122"/>
      <c r="G14" s="122"/>
      <c r="H14" s="122"/>
      <c r="I14" s="141">
        <v>4220475</v>
      </c>
      <c r="J14" s="122"/>
      <c r="K14" s="141">
        <v>4220475</v>
      </c>
      <c r="L14" s="122"/>
      <c r="M14" s="141">
        <v>1588469.04</v>
      </c>
      <c r="N14" s="122"/>
      <c r="O14" s="139">
        <v>37.64</v>
      </c>
      <c r="P14" s="122"/>
    </row>
    <row r="15" spans="1:16" x14ac:dyDescent="0.2">
      <c r="A15" s="140" t="s">
        <v>177</v>
      </c>
      <c r="B15" s="122"/>
      <c r="C15" s="42" t="s">
        <v>178</v>
      </c>
      <c r="D15" s="122" t="s">
        <v>179</v>
      </c>
      <c r="E15" s="122"/>
      <c r="F15" s="122"/>
      <c r="G15" s="122"/>
      <c r="H15" s="122"/>
      <c r="I15" s="141">
        <v>4220475</v>
      </c>
      <c r="J15" s="122"/>
      <c r="K15" s="141">
        <v>4220475</v>
      </c>
      <c r="L15" s="122"/>
      <c r="M15" s="141">
        <v>1588469.04</v>
      </c>
      <c r="N15" s="122"/>
      <c r="O15" s="139">
        <v>37.64</v>
      </c>
      <c r="P15" s="122"/>
    </row>
  </sheetData>
  <mergeCells count="44">
    <mergeCell ref="O15:P15"/>
    <mergeCell ref="A15:B15"/>
    <mergeCell ref="D15:H15"/>
    <mergeCell ref="I15:J15"/>
    <mergeCell ref="K15:L15"/>
    <mergeCell ref="M15:N15"/>
    <mergeCell ref="O13:P13"/>
    <mergeCell ref="A14:B14"/>
    <mergeCell ref="D14:H14"/>
    <mergeCell ref="I14:J14"/>
    <mergeCell ref="K14:L14"/>
    <mergeCell ref="M14:N14"/>
    <mergeCell ref="O14:P14"/>
    <mergeCell ref="A13:B13"/>
    <mergeCell ref="D13:H13"/>
    <mergeCell ref="I13:J13"/>
    <mergeCell ref="K13:L13"/>
    <mergeCell ref="M13:N13"/>
    <mergeCell ref="O12:P12"/>
    <mergeCell ref="A11:C11"/>
    <mergeCell ref="D11:H11"/>
    <mergeCell ref="I11:J11"/>
    <mergeCell ref="K11:L11"/>
    <mergeCell ref="M11:N11"/>
    <mergeCell ref="O11:P11"/>
    <mergeCell ref="A12:C12"/>
    <mergeCell ref="D12:H12"/>
    <mergeCell ref="I12:J12"/>
    <mergeCell ref="K12:L12"/>
    <mergeCell ref="M12:N12"/>
    <mergeCell ref="A7:P7"/>
    <mergeCell ref="A9:P9"/>
    <mergeCell ref="A10:C10"/>
    <mergeCell ref="D10:H10"/>
    <mergeCell ref="I10:J10"/>
    <mergeCell ref="K10:L10"/>
    <mergeCell ref="M10:N10"/>
    <mergeCell ref="O10:P10"/>
    <mergeCell ref="A6:P6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 horizontalDpi="300" verticalDpi="300"/>
  <headerFooter alignWithMargins="0"/>
  <ignoredErrors>
    <ignoredError sqref="C13:C15 I11:P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3"/>
  <sheetViews>
    <sheetView tabSelected="1" workbookViewId="0">
      <selection activeCell="C24" sqref="C24"/>
    </sheetView>
  </sheetViews>
  <sheetFormatPr defaultRowHeight="12.75" x14ac:dyDescent="0.2"/>
  <cols>
    <col min="1" max="1" width="10.7109375" customWidth="1"/>
    <col min="2" max="2" width="38.5703125" customWidth="1"/>
    <col min="3" max="3" width="10.140625" customWidth="1"/>
    <col min="4" max="4" width="10.42578125" customWidth="1"/>
    <col min="5" max="5" width="10.5703125" customWidth="1"/>
    <col min="6" max="6" width="7.7109375" customWidth="1"/>
  </cols>
  <sheetData>
    <row r="2" spans="1:6" s="11" customFormat="1" ht="18" x14ac:dyDescent="0.25">
      <c r="A2" s="43"/>
      <c r="B2" s="43"/>
      <c r="C2" s="57"/>
      <c r="D2" s="43"/>
      <c r="E2" s="43"/>
      <c r="F2" s="43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87"/>
      <c r="B4" s="87"/>
      <c r="C4" s="87"/>
      <c r="D4" s="87"/>
      <c r="E4" s="87"/>
      <c r="F4" s="87"/>
    </row>
    <row r="5" spans="1:6" x14ac:dyDescent="0.2">
      <c r="A5" s="144" t="s">
        <v>180</v>
      </c>
      <c r="B5" s="145"/>
      <c r="C5" s="145"/>
      <c r="D5" s="145"/>
      <c r="E5" s="145"/>
      <c r="F5" s="146"/>
    </row>
    <row r="6" spans="1:6" x14ac:dyDescent="0.2">
      <c r="A6" s="144" t="s">
        <v>181</v>
      </c>
      <c r="B6" s="145"/>
      <c r="C6" s="145"/>
      <c r="D6" s="145"/>
      <c r="E6" s="145"/>
      <c r="F6" s="146"/>
    </row>
    <row r="7" spans="1:6" ht="22.5" x14ac:dyDescent="0.2">
      <c r="A7" s="85" t="s">
        <v>182</v>
      </c>
      <c r="B7" s="58" t="s">
        <v>183</v>
      </c>
      <c r="C7" s="60" t="s">
        <v>153</v>
      </c>
      <c r="D7" s="60" t="s">
        <v>154</v>
      </c>
      <c r="E7" s="60" t="s">
        <v>155</v>
      </c>
      <c r="F7" s="60" t="s">
        <v>169</v>
      </c>
    </row>
    <row r="8" spans="1:6" x14ac:dyDescent="0.2">
      <c r="A8" s="142"/>
      <c r="B8" s="142"/>
      <c r="C8" s="58" t="s">
        <v>17</v>
      </c>
      <c r="D8" s="58" t="s">
        <v>18</v>
      </c>
      <c r="E8" s="58" t="s">
        <v>19</v>
      </c>
      <c r="F8" s="58" t="s">
        <v>20</v>
      </c>
    </row>
    <row r="9" spans="1:6" x14ac:dyDescent="0.2">
      <c r="A9" s="143" t="s">
        <v>170</v>
      </c>
      <c r="B9" s="142"/>
      <c r="C9" s="61">
        <v>4220475</v>
      </c>
      <c r="D9" s="61">
        <v>4220475</v>
      </c>
      <c r="E9" s="61">
        <v>1588469.04</v>
      </c>
      <c r="F9" s="62">
        <v>37.64</v>
      </c>
    </row>
    <row r="10" spans="1:6" x14ac:dyDescent="0.2">
      <c r="A10" s="147" t="s">
        <v>184</v>
      </c>
      <c r="B10" s="148"/>
      <c r="C10" s="63">
        <v>4220475</v>
      </c>
      <c r="D10" s="63">
        <v>4220475</v>
      </c>
      <c r="E10" s="63">
        <v>1588469.04</v>
      </c>
      <c r="F10" s="64">
        <v>37.64</v>
      </c>
    </row>
    <row r="11" spans="1:6" x14ac:dyDescent="0.2">
      <c r="A11" s="65" t="s">
        <v>185</v>
      </c>
      <c r="B11" s="66"/>
      <c r="C11" s="63">
        <v>4220475</v>
      </c>
      <c r="D11" s="63">
        <v>4220475</v>
      </c>
      <c r="E11" s="63">
        <v>1588469.04</v>
      </c>
      <c r="F11" s="64">
        <v>37.64</v>
      </c>
    </row>
    <row r="12" spans="1:6" x14ac:dyDescent="0.2">
      <c r="A12" s="65" t="s">
        <v>186</v>
      </c>
      <c r="B12" s="66"/>
      <c r="C12" s="63">
        <v>4220475</v>
      </c>
      <c r="D12" s="63">
        <v>4220475</v>
      </c>
      <c r="E12" s="63">
        <v>1588469.04</v>
      </c>
      <c r="F12" s="64">
        <v>37.64</v>
      </c>
    </row>
    <row r="13" spans="1:6" x14ac:dyDescent="0.2">
      <c r="A13" s="67" t="s">
        <v>128</v>
      </c>
      <c r="B13" s="68"/>
      <c r="C13" s="69">
        <v>2260400</v>
      </c>
      <c r="D13" s="69">
        <v>2260400</v>
      </c>
      <c r="E13" s="69">
        <v>1178759.3600000001</v>
      </c>
      <c r="F13" s="70">
        <v>52.15</v>
      </c>
    </row>
    <row r="14" spans="1:6" x14ac:dyDescent="0.2">
      <c r="A14" s="71" t="s">
        <v>130</v>
      </c>
      <c r="B14" s="72"/>
      <c r="C14" s="73">
        <v>2260400</v>
      </c>
      <c r="D14" s="73">
        <v>2260400</v>
      </c>
      <c r="E14" s="73">
        <v>1178759.3600000001</v>
      </c>
      <c r="F14" s="74">
        <v>52.15</v>
      </c>
    </row>
    <row r="15" spans="1:6" x14ac:dyDescent="0.2">
      <c r="A15" s="149" t="s">
        <v>131</v>
      </c>
      <c r="B15" s="149"/>
      <c r="C15" s="69">
        <v>33200</v>
      </c>
      <c r="D15" s="69">
        <v>33200</v>
      </c>
      <c r="E15" s="69">
        <v>18641.080000000002</v>
      </c>
      <c r="F15" s="70">
        <v>56.15</v>
      </c>
    </row>
    <row r="16" spans="1:6" x14ac:dyDescent="0.2">
      <c r="A16" s="71" t="s">
        <v>133</v>
      </c>
      <c r="B16" s="72"/>
      <c r="C16" s="73">
        <v>33200</v>
      </c>
      <c r="D16" s="73">
        <v>33200</v>
      </c>
      <c r="E16" s="73">
        <v>18641.080000000002</v>
      </c>
      <c r="F16" s="74">
        <v>56.15</v>
      </c>
    </row>
    <row r="17" spans="1:6" x14ac:dyDescent="0.2">
      <c r="A17" s="67" t="s">
        <v>134</v>
      </c>
      <c r="B17" s="68"/>
      <c r="C17" s="69">
        <v>151300</v>
      </c>
      <c r="D17" s="69">
        <v>151300</v>
      </c>
      <c r="E17" s="69">
        <v>66292.69</v>
      </c>
      <c r="F17" s="70">
        <v>43.82</v>
      </c>
    </row>
    <row r="18" spans="1:6" x14ac:dyDescent="0.2">
      <c r="A18" s="71" t="s">
        <v>136</v>
      </c>
      <c r="B18" s="72"/>
      <c r="C18" s="73">
        <v>151300</v>
      </c>
      <c r="D18" s="73">
        <v>151300</v>
      </c>
      <c r="E18" s="73">
        <v>66292.69</v>
      </c>
      <c r="F18" s="74">
        <v>43.82</v>
      </c>
    </row>
    <row r="19" spans="1:6" x14ac:dyDescent="0.2">
      <c r="A19" s="149" t="s">
        <v>137</v>
      </c>
      <c r="B19" s="149"/>
      <c r="C19" s="69">
        <v>1723575</v>
      </c>
      <c r="D19" s="69">
        <v>1723575</v>
      </c>
      <c r="E19" s="69">
        <v>303006.63</v>
      </c>
      <c r="F19" s="70">
        <v>17.579999999999998</v>
      </c>
    </row>
    <row r="20" spans="1:6" x14ac:dyDescent="0.2">
      <c r="A20" s="71" t="s">
        <v>138</v>
      </c>
      <c r="B20" s="72"/>
      <c r="C20" s="73">
        <v>1076175</v>
      </c>
      <c r="D20" s="73">
        <v>1076175</v>
      </c>
      <c r="E20" s="73">
        <v>0</v>
      </c>
      <c r="F20" s="74">
        <v>0</v>
      </c>
    </row>
    <row r="21" spans="1:6" x14ac:dyDescent="0.2">
      <c r="A21" s="71" t="s">
        <v>140</v>
      </c>
      <c r="B21" s="72"/>
      <c r="C21" s="73">
        <v>389800</v>
      </c>
      <c r="D21" s="73">
        <v>389800</v>
      </c>
      <c r="E21" s="73">
        <v>186715.89</v>
      </c>
      <c r="F21" s="74">
        <v>47.9</v>
      </c>
    </row>
    <row r="22" spans="1:6" x14ac:dyDescent="0.2">
      <c r="A22" s="71" t="s">
        <v>142</v>
      </c>
      <c r="B22" s="72"/>
      <c r="C22" s="73">
        <v>115300</v>
      </c>
      <c r="D22" s="73">
        <v>115300</v>
      </c>
      <c r="E22" s="73">
        <v>57608.31</v>
      </c>
      <c r="F22" s="74">
        <v>49.96</v>
      </c>
    </row>
    <row r="23" spans="1:6" x14ac:dyDescent="0.2">
      <c r="A23" s="151" t="s">
        <v>144</v>
      </c>
      <c r="B23" s="151"/>
      <c r="C23" s="73">
        <v>142300</v>
      </c>
      <c r="D23" s="73">
        <v>142300</v>
      </c>
      <c r="E23" s="73">
        <v>58682.43</v>
      </c>
      <c r="F23" s="74">
        <v>41.24</v>
      </c>
    </row>
    <row r="24" spans="1:6" x14ac:dyDescent="0.2">
      <c r="A24" s="149" t="s">
        <v>145</v>
      </c>
      <c r="B24" s="149"/>
      <c r="C24" s="69">
        <v>52000</v>
      </c>
      <c r="D24" s="69">
        <v>52000</v>
      </c>
      <c r="E24" s="69">
        <v>21769.279999999999</v>
      </c>
      <c r="F24" s="70">
        <v>41.86</v>
      </c>
    </row>
    <row r="25" spans="1:6" x14ac:dyDescent="0.2">
      <c r="A25" s="151" t="s">
        <v>147</v>
      </c>
      <c r="B25" s="151"/>
      <c r="C25" s="73">
        <v>52000</v>
      </c>
      <c r="D25" s="73">
        <v>52000</v>
      </c>
      <c r="E25" s="73">
        <v>21769.279999999999</v>
      </c>
      <c r="F25" s="74">
        <v>41.86</v>
      </c>
    </row>
    <row r="26" spans="1:6" x14ac:dyDescent="0.2">
      <c r="A26" s="59" t="s">
        <v>187</v>
      </c>
      <c r="B26" s="59" t="s">
        <v>188</v>
      </c>
      <c r="C26" s="75">
        <v>3713225</v>
      </c>
      <c r="D26" s="75">
        <v>3713225</v>
      </c>
      <c r="E26" s="75">
        <v>1341499.33</v>
      </c>
      <c r="F26" s="76">
        <v>36.130000000000003</v>
      </c>
    </row>
    <row r="27" spans="1:6" x14ac:dyDescent="0.2">
      <c r="A27" s="59" t="s">
        <v>189</v>
      </c>
      <c r="B27" s="59" t="s">
        <v>190</v>
      </c>
      <c r="C27" s="75">
        <v>3701225</v>
      </c>
      <c r="D27" s="75">
        <v>3701225</v>
      </c>
      <c r="E27" s="75">
        <v>1336586.83</v>
      </c>
      <c r="F27" s="76">
        <v>36.11</v>
      </c>
    </row>
    <row r="28" spans="1:6" x14ac:dyDescent="0.2">
      <c r="A28" s="59" t="s">
        <v>191</v>
      </c>
      <c r="B28" s="59" t="s">
        <v>192</v>
      </c>
      <c r="C28" s="75">
        <v>2519650</v>
      </c>
      <c r="D28" s="75">
        <v>2519650</v>
      </c>
      <c r="E28" s="75">
        <v>1336586.83</v>
      </c>
      <c r="F28" s="76">
        <v>53.05</v>
      </c>
    </row>
    <row r="29" spans="1:6" x14ac:dyDescent="0.2">
      <c r="A29" s="149" t="s">
        <v>128</v>
      </c>
      <c r="B29" s="142"/>
      <c r="C29" s="69">
        <v>1928000</v>
      </c>
      <c r="D29" s="69">
        <v>1928000</v>
      </c>
      <c r="E29" s="69">
        <v>1074088.17</v>
      </c>
      <c r="F29" s="70">
        <v>55.71</v>
      </c>
    </row>
    <row r="30" spans="1:6" x14ac:dyDescent="0.2">
      <c r="A30" s="149" t="s">
        <v>130</v>
      </c>
      <c r="B30" s="149"/>
      <c r="C30" s="69">
        <v>1928000</v>
      </c>
      <c r="D30" s="69">
        <v>1928000</v>
      </c>
      <c r="E30" s="69">
        <v>1074088.17</v>
      </c>
      <c r="F30" s="70">
        <v>55.71</v>
      </c>
    </row>
    <row r="31" spans="1:6" x14ac:dyDescent="0.2">
      <c r="A31" s="77" t="s">
        <v>193</v>
      </c>
      <c r="B31" s="77" t="s">
        <v>194</v>
      </c>
      <c r="C31" s="78">
        <v>1719700</v>
      </c>
      <c r="D31" s="78">
        <v>1719700</v>
      </c>
      <c r="E31" s="78">
        <v>974952.11</v>
      </c>
      <c r="F31" s="79">
        <v>56.69</v>
      </c>
    </row>
    <row r="32" spans="1:6" x14ac:dyDescent="0.2">
      <c r="A32" s="77" t="s">
        <v>195</v>
      </c>
      <c r="B32" s="77" t="s">
        <v>196</v>
      </c>
      <c r="C32" s="78" t="s">
        <v>2</v>
      </c>
      <c r="D32" s="78" t="s">
        <v>2</v>
      </c>
      <c r="E32" s="78">
        <v>767135.92</v>
      </c>
      <c r="F32" s="79" t="s">
        <v>2</v>
      </c>
    </row>
    <row r="33" spans="1:6" x14ac:dyDescent="0.2">
      <c r="A33" s="77" t="s">
        <v>197</v>
      </c>
      <c r="B33" s="77" t="s">
        <v>198</v>
      </c>
      <c r="C33" s="78" t="s">
        <v>2</v>
      </c>
      <c r="D33" s="78" t="s">
        <v>2</v>
      </c>
      <c r="E33" s="78">
        <v>83493.440000000002</v>
      </c>
      <c r="F33" s="79" t="s">
        <v>2</v>
      </c>
    </row>
    <row r="34" spans="1:6" x14ac:dyDescent="0.2">
      <c r="A34" s="77" t="s">
        <v>199</v>
      </c>
      <c r="B34" s="77" t="s">
        <v>200</v>
      </c>
      <c r="C34" s="78" t="s">
        <v>2</v>
      </c>
      <c r="D34" s="78" t="s">
        <v>2</v>
      </c>
      <c r="E34" s="78">
        <v>124322.75</v>
      </c>
      <c r="F34" s="79" t="s">
        <v>2</v>
      </c>
    </row>
    <row r="35" spans="1:6" x14ac:dyDescent="0.2">
      <c r="A35" s="77" t="s">
        <v>201</v>
      </c>
      <c r="B35" s="77" t="s">
        <v>202</v>
      </c>
      <c r="C35" s="78">
        <v>208300</v>
      </c>
      <c r="D35" s="78">
        <v>208300</v>
      </c>
      <c r="E35" s="78">
        <v>99136.06</v>
      </c>
      <c r="F35" s="79">
        <v>47.59</v>
      </c>
    </row>
    <row r="36" spans="1:6" x14ac:dyDescent="0.2">
      <c r="A36" s="77" t="s">
        <v>203</v>
      </c>
      <c r="B36" s="77" t="s">
        <v>204</v>
      </c>
      <c r="C36" s="78" t="s">
        <v>2</v>
      </c>
      <c r="D36" s="78" t="s">
        <v>2</v>
      </c>
      <c r="E36" s="78">
        <v>16591.5</v>
      </c>
      <c r="F36" s="79" t="s">
        <v>2</v>
      </c>
    </row>
    <row r="37" spans="1:6" x14ac:dyDescent="0.2">
      <c r="A37" s="77" t="s">
        <v>205</v>
      </c>
      <c r="B37" s="77" t="s">
        <v>206</v>
      </c>
      <c r="C37" s="78" t="s">
        <v>2</v>
      </c>
      <c r="D37" s="78" t="s">
        <v>2</v>
      </c>
      <c r="E37" s="78">
        <v>25494.41</v>
      </c>
      <c r="F37" s="79" t="s">
        <v>2</v>
      </c>
    </row>
    <row r="38" spans="1:6" x14ac:dyDescent="0.2">
      <c r="A38" s="77" t="s">
        <v>207</v>
      </c>
      <c r="B38" s="77" t="s">
        <v>208</v>
      </c>
      <c r="C38" s="78" t="s">
        <v>2</v>
      </c>
      <c r="D38" s="78" t="s">
        <v>2</v>
      </c>
      <c r="E38" s="78">
        <v>41931.300000000003</v>
      </c>
      <c r="F38" s="79" t="s">
        <v>2</v>
      </c>
    </row>
    <row r="39" spans="1:6" x14ac:dyDescent="0.2">
      <c r="A39" s="77" t="s">
        <v>209</v>
      </c>
      <c r="B39" s="77" t="s">
        <v>210</v>
      </c>
      <c r="C39" s="78" t="s">
        <v>2</v>
      </c>
      <c r="D39" s="78" t="s">
        <v>2</v>
      </c>
      <c r="E39" s="78">
        <v>4612</v>
      </c>
      <c r="F39" s="79" t="s">
        <v>2</v>
      </c>
    </row>
    <row r="40" spans="1:6" x14ac:dyDescent="0.2">
      <c r="A40" s="77" t="s">
        <v>211</v>
      </c>
      <c r="B40" s="77" t="s">
        <v>212</v>
      </c>
      <c r="C40" s="78" t="s">
        <v>2</v>
      </c>
      <c r="D40" s="78" t="s">
        <v>2</v>
      </c>
      <c r="E40" s="78">
        <v>4693.8</v>
      </c>
      <c r="F40" s="79" t="s">
        <v>2</v>
      </c>
    </row>
    <row r="41" spans="1:6" x14ac:dyDescent="0.2">
      <c r="A41" s="77" t="s">
        <v>213</v>
      </c>
      <c r="B41" s="77" t="s">
        <v>214</v>
      </c>
      <c r="C41" s="78" t="s">
        <v>2</v>
      </c>
      <c r="D41" s="78" t="s">
        <v>2</v>
      </c>
      <c r="E41" s="78">
        <v>5813.05</v>
      </c>
      <c r="F41" s="79" t="s">
        <v>2</v>
      </c>
    </row>
    <row r="42" spans="1:6" x14ac:dyDescent="0.2">
      <c r="A42" s="149" t="s">
        <v>131</v>
      </c>
      <c r="B42" s="142"/>
      <c r="C42" s="69">
        <v>28200</v>
      </c>
      <c r="D42" s="69">
        <v>28200</v>
      </c>
      <c r="E42" s="69">
        <v>18502.080000000002</v>
      </c>
      <c r="F42" s="70">
        <v>65.61</v>
      </c>
    </row>
    <row r="43" spans="1:6" x14ac:dyDescent="0.2">
      <c r="A43" s="149" t="s">
        <v>133</v>
      </c>
      <c r="B43" s="150"/>
      <c r="C43" s="69">
        <v>28200</v>
      </c>
      <c r="D43" s="69">
        <v>28200</v>
      </c>
      <c r="E43" s="69">
        <v>18502.080000000002</v>
      </c>
      <c r="F43" s="70">
        <v>65.61</v>
      </c>
    </row>
    <row r="44" spans="1:6" x14ac:dyDescent="0.2">
      <c r="A44" s="77" t="s">
        <v>201</v>
      </c>
      <c r="B44" s="77" t="s">
        <v>202</v>
      </c>
      <c r="C44" s="78">
        <v>28200</v>
      </c>
      <c r="D44" s="78">
        <v>28200</v>
      </c>
      <c r="E44" s="78">
        <v>18502.080000000002</v>
      </c>
      <c r="F44" s="79">
        <v>65.61</v>
      </c>
    </row>
    <row r="45" spans="1:6" x14ac:dyDescent="0.2">
      <c r="A45" s="77" t="s">
        <v>215</v>
      </c>
      <c r="B45" s="77" t="s">
        <v>216</v>
      </c>
      <c r="C45" s="78" t="s">
        <v>2</v>
      </c>
      <c r="D45" s="78" t="s">
        <v>2</v>
      </c>
      <c r="E45" s="78">
        <v>1076.5999999999999</v>
      </c>
      <c r="F45" s="79" t="s">
        <v>2</v>
      </c>
    </row>
    <row r="46" spans="1:6" x14ac:dyDescent="0.2">
      <c r="A46" s="77" t="s">
        <v>217</v>
      </c>
      <c r="B46" s="77" t="s">
        <v>218</v>
      </c>
      <c r="C46" s="78" t="s">
        <v>2</v>
      </c>
      <c r="D46" s="78" t="s">
        <v>2</v>
      </c>
      <c r="E46" s="78">
        <v>810.2</v>
      </c>
      <c r="F46" s="79" t="s">
        <v>2</v>
      </c>
    </row>
    <row r="47" spans="1:6" x14ac:dyDescent="0.2">
      <c r="A47" s="77" t="s">
        <v>219</v>
      </c>
      <c r="B47" s="77" t="s">
        <v>220</v>
      </c>
      <c r="C47" s="78" t="s">
        <v>2</v>
      </c>
      <c r="D47" s="78" t="s">
        <v>2</v>
      </c>
      <c r="E47" s="78">
        <v>4895.45</v>
      </c>
      <c r="F47" s="79" t="s">
        <v>2</v>
      </c>
    </row>
    <row r="48" spans="1:6" x14ac:dyDescent="0.2">
      <c r="A48" s="77" t="s">
        <v>221</v>
      </c>
      <c r="B48" s="77" t="s">
        <v>222</v>
      </c>
      <c r="C48" s="78" t="s">
        <v>2</v>
      </c>
      <c r="D48" s="78" t="s">
        <v>2</v>
      </c>
      <c r="E48" s="78">
        <v>1277.9100000000001</v>
      </c>
      <c r="F48" s="79" t="s">
        <v>2</v>
      </c>
    </row>
    <row r="49" spans="1:6" x14ac:dyDescent="0.2">
      <c r="A49" s="77" t="s">
        <v>207</v>
      </c>
      <c r="B49" s="77" t="s">
        <v>208</v>
      </c>
      <c r="C49" s="78" t="s">
        <v>2</v>
      </c>
      <c r="D49" s="78" t="s">
        <v>2</v>
      </c>
      <c r="E49" s="78">
        <v>5464.14</v>
      </c>
      <c r="F49" s="79" t="s">
        <v>2</v>
      </c>
    </row>
    <row r="50" spans="1:6" x14ac:dyDescent="0.2">
      <c r="A50" s="77" t="s">
        <v>223</v>
      </c>
      <c r="B50" s="77" t="s">
        <v>224</v>
      </c>
      <c r="C50" s="78" t="s">
        <v>2</v>
      </c>
      <c r="D50" s="78" t="s">
        <v>2</v>
      </c>
      <c r="E50" s="78">
        <v>75.42</v>
      </c>
      <c r="F50" s="79" t="s">
        <v>2</v>
      </c>
    </row>
    <row r="51" spans="1:6" x14ac:dyDescent="0.2">
      <c r="A51" s="77" t="s">
        <v>225</v>
      </c>
      <c r="B51" s="77" t="s">
        <v>226</v>
      </c>
      <c r="C51" s="78" t="s">
        <v>2</v>
      </c>
      <c r="D51" s="78" t="s">
        <v>2</v>
      </c>
      <c r="E51" s="78">
        <v>4125</v>
      </c>
      <c r="F51" s="79" t="s">
        <v>2</v>
      </c>
    </row>
    <row r="52" spans="1:6" x14ac:dyDescent="0.2">
      <c r="A52" s="77" t="s">
        <v>227</v>
      </c>
      <c r="B52" s="77" t="s">
        <v>228</v>
      </c>
      <c r="C52" s="78" t="s">
        <v>2</v>
      </c>
      <c r="D52" s="78" t="s">
        <v>2</v>
      </c>
      <c r="E52" s="78">
        <v>777.36</v>
      </c>
      <c r="F52" s="79" t="s">
        <v>2</v>
      </c>
    </row>
    <row r="53" spans="1:6" x14ac:dyDescent="0.2">
      <c r="A53" s="149" t="s">
        <v>134</v>
      </c>
      <c r="B53" s="150"/>
      <c r="C53" s="69">
        <v>145300</v>
      </c>
      <c r="D53" s="69">
        <v>145300</v>
      </c>
      <c r="E53" s="69">
        <v>56066.41</v>
      </c>
      <c r="F53" s="70">
        <v>38.590000000000003</v>
      </c>
    </row>
    <row r="54" spans="1:6" x14ac:dyDescent="0.2">
      <c r="A54" s="67" t="s">
        <v>136</v>
      </c>
      <c r="B54" s="68"/>
      <c r="C54" s="69">
        <v>145300</v>
      </c>
      <c r="D54" s="69">
        <v>145300</v>
      </c>
      <c r="E54" s="69">
        <v>56066.41</v>
      </c>
      <c r="F54" s="70">
        <v>38.590000000000003</v>
      </c>
    </row>
    <row r="55" spans="1:6" x14ac:dyDescent="0.2">
      <c r="A55" s="77" t="s">
        <v>193</v>
      </c>
      <c r="B55" s="77" t="s">
        <v>194</v>
      </c>
      <c r="C55" s="78">
        <v>0</v>
      </c>
      <c r="D55" s="78">
        <v>0</v>
      </c>
      <c r="E55" s="78">
        <v>81.81</v>
      </c>
      <c r="F55" s="79" t="s">
        <v>2</v>
      </c>
    </row>
    <row r="56" spans="1:6" x14ac:dyDescent="0.2">
      <c r="A56" s="77" t="s">
        <v>197</v>
      </c>
      <c r="B56" s="77" t="s">
        <v>198</v>
      </c>
      <c r="C56" s="78" t="s">
        <v>2</v>
      </c>
      <c r="D56" s="78" t="s">
        <v>2</v>
      </c>
      <c r="E56" s="78">
        <v>81.81</v>
      </c>
      <c r="F56" s="79" t="s">
        <v>2</v>
      </c>
    </row>
    <row r="57" spans="1:6" x14ac:dyDescent="0.2">
      <c r="A57" s="77" t="s">
        <v>201</v>
      </c>
      <c r="B57" s="77" t="s">
        <v>202</v>
      </c>
      <c r="C57" s="78">
        <v>142800</v>
      </c>
      <c r="D57" s="78">
        <v>142800</v>
      </c>
      <c r="E57" s="78">
        <v>55475.96</v>
      </c>
      <c r="F57" s="79">
        <v>38.85</v>
      </c>
    </row>
    <row r="58" spans="1:6" x14ac:dyDescent="0.2">
      <c r="A58" s="77" t="s">
        <v>215</v>
      </c>
      <c r="B58" s="77" t="s">
        <v>216</v>
      </c>
      <c r="C58" s="78" t="s">
        <v>2</v>
      </c>
      <c r="D58" s="78" t="s">
        <v>2</v>
      </c>
      <c r="E58" s="78">
        <v>75</v>
      </c>
      <c r="F58" s="79" t="s">
        <v>2</v>
      </c>
    </row>
    <row r="59" spans="1:6" x14ac:dyDescent="0.2">
      <c r="A59" s="77" t="s">
        <v>219</v>
      </c>
      <c r="B59" s="77" t="s">
        <v>220</v>
      </c>
      <c r="C59" s="78" t="s">
        <v>2</v>
      </c>
      <c r="D59" s="78" t="s">
        <v>2</v>
      </c>
      <c r="E59" s="78">
        <v>3172.82</v>
      </c>
      <c r="F59" s="79" t="s">
        <v>2</v>
      </c>
    </row>
    <row r="60" spans="1:6" x14ac:dyDescent="0.2">
      <c r="A60" s="77" t="s">
        <v>205</v>
      </c>
      <c r="B60" s="77" t="s">
        <v>206</v>
      </c>
      <c r="C60" s="78" t="s">
        <v>2</v>
      </c>
      <c r="D60" s="78" t="s">
        <v>2</v>
      </c>
      <c r="E60" s="78">
        <v>74.430000000000007</v>
      </c>
      <c r="F60" s="79" t="s">
        <v>2</v>
      </c>
    </row>
    <row r="61" spans="1:6" x14ac:dyDescent="0.2">
      <c r="A61" s="77" t="s">
        <v>229</v>
      </c>
      <c r="B61" s="77" t="s">
        <v>230</v>
      </c>
      <c r="C61" s="78" t="s">
        <v>2</v>
      </c>
      <c r="D61" s="78" t="s">
        <v>2</v>
      </c>
      <c r="E61" s="78">
        <v>569.29</v>
      </c>
      <c r="F61" s="79" t="s">
        <v>2</v>
      </c>
    </row>
    <row r="62" spans="1:6" x14ac:dyDescent="0.2">
      <c r="A62" s="77" t="s">
        <v>231</v>
      </c>
      <c r="B62" s="77" t="s">
        <v>232</v>
      </c>
      <c r="C62" s="78" t="s">
        <v>2</v>
      </c>
      <c r="D62" s="78" t="s">
        <v>2</v>
      </c>
      <c r="E62" s="78">
        <v>10971.37</v>
      </c>
      <c r="F62" s="79" t="s">
        <v>2</v>
      </c>
    </row>
    <row r="63" spans="1:6" x14ac:dyDescent="0.2">
      <c r="A63" s="77" t="s">
        <v>207</v>
      </c>
      <c r="B63" s="77" t="s">
        <v>208</v>
      </c>
      <c r="C63" s="78" t="s">
        <v>2</v>
      </c>
      <c r="D63" s="78" t="s">
        <v>2</v>
      </c>
      <c r="E63" s="78">
        <v>5089.18</v>
      </c>
      <c r="F63" s="79" t="s">
        <v>2</v>
      </c>
    </row>
    <row r="64" spans="1:6" x14ac:dyDescent="0.2">
      <c r="A64" s="77" t="s">
        <v>233</v>
      </c>
      <c r="B64" s="77" t="s">
        <v>234</v>
      </c>
      <c r="C64" s="78" t="s">
        <v>2</v>
      </c>
      <c r="D64" s="78" t="s">
        <v>2</v>
      </c>
      <c r="E64" s="78">
        <v>3405.84</v>
      </c>
      <c r="F64" s="79" t="s">
        <v>2</v>
      </c>
    </row>
    <row r="65" spans="1:6" x14ac:dyDescent="0.2">
      <c r="A65" s="77" t="s">
        <v>225</v>
      </c>
      <c r="B65" s="77" t="s">
        <v>226</v>
      </c>
      <c r="C65" s="78" t="s">
        <v>2</v>
      </c>
      <c r="D65" s="78" t="s">
        <v>2</v>
      </c>
      <c r="E65" s="78">
        <v>12712.38</v>
      </c>
      <c r="F65" s="79" t="s">
        <v>2</v>
      </c>
    </row>
    <row r="66" spans="1:6" x14ac:dyDescent="0.2">
      <c r="A66" s="77" t="s">
        <v>235</v>
      </c>
      <c r="B66" s="77" t="s">
        <v>236</v>
      </c>
      <c r="C66" s="78" t="s">
        <v>2</v>
      </c>
      <c r="D66" s="78" t="s">
        <v>2</v>
      </c>
      <c r="E66" s="78">
        <v>7819.95</v>
      </c>
      <c r="F66" s="79" t="s">
        <v>2</v>
      </c>
    </row>
    <row r="67" spans="1:6" x14ac:dyDescent="0.2">
      <c r="A67" s="77" t="s">
        <v>211</v>
      </c>
      <c r="B67" s="77" t="s">
        <v>212</v>
      </c>
      <c r="C67" s="78" t="s">
        <v>2</v>
      </c>
      <c r="D67" s="78" t="s">
        <v>2</v>
      </c>
      <c r="E67" s="78">
        <v>5514.06</v>
      </c>
      <c r="F67" s="79" t="s">
        <v>2</v>
      </c>
    </row>
    <row r="68" spans="1:6" x14ac:dyDescent="0.2">
      <c r="A68" s="77" t="s">
        <v>213</v>
      </c>
      <c r="B68" s="77" t="s">
        <v>214</v>
      </c>
      <c r="C68" s="78" t="s">
        <v>2</v>
      </c>
      <c r="D68" s="78" t="s">
        <v>2</v>
      </c>
      <c r="E68" s="78">
        <v>1353.18</v>
      </c>
      <c r="F68" s="79" t="s">
        <v>2</v>
      </c>
    </row>
    <row r="69" spans="1:6" x14ac:dyDescent="0.2">
      <c r="A69" s="77" t="s">
        <v>237</v>
      </c>
      <c r="B69" s="77" t="s">
        <v>238</v>
      </c>
      <c r="C69" s="78" t="s">
        <v>2</v>
      </c>
      <c r="D69" s="78" t="s">
        <v>2</v>
      </c>
      <c r="E69" s="78">
        <v>490.44</v>
      </c>
      <c r="F69" s="79" t="s">
        <v>2</v>
      </c>
    </row>
    <row r="70" spans="1:6" x14ac:dyDescent="0.2">
      <c r="A70" s="77" t="s">
        <v>239</v>
      </c>
      <c r="B70" s="77" t="s">
        <v>240</v>
      </c>
      <c r="C70" s="78" t="s">
        <v>2</v>
      </c>
      <c r="D70" s="78" t="s">
        <v>2</v>
      </c>
      <c r="E70" s="78">
        <v>3985.52</v>
      </c>
      <c r="F70" s="79" t="s">
        <v>2</v>
      </c>
    </row>
    <row r="71" spans="1:6" x14ac:dyDescent="0.2">
      <c r="A71" s="77" t="s">
        <v>227</v>
      </c>
      <c r="B71" s="77" t="s">
        <v>228</v>
      </c>
      <c r="C71" s="78" t="s">
        <v>2</v>
      </c>
      <c r="D71" s="78" t="s">
        <v>2</v>
      </c>
      <c r="E71" s="78">
        <v>182.5</v>
      </c>
      <c r="F71" s="79" t="s">
        <v>2</v>
      </c>
    </row>
    <row r="72" spans="1:6" x14ac:dyDescent="0.2">
      <c r="A72" s="77" t="s">
        <v>241</v>
      </c>
      <c r="B72" s="77" t="s">
        <v>242</v>
      </c>
      <c r="C72" s="78" t="s">
        <v>2</v>
      </c>
      <c r="D72" s="78" t="s">
        <v>2</v>
      </c>
      <c r="E72" s="78">
        <v>60</v>
      </c>
      <c r="F72" s="79" t="s">
        <v>2</v>
      </c>
    </row>
    <row r="73" spans="1:6" x14ac:dyDescent="0.2">
      <c r="A73" s="77" t="s">
        <v>243</v>
      </c>
      <c r="B73" s="77" t="s">
        <v>244</v>
      </c>
      <c r="C73" s="78">
        <v>2500</v>
      </c>
      <c r="D73" s="78">
        <v>2500</v>
      </c>
      <c r="E73" s="78">
        <v>508.64</v>
      </c>
      <c r="F73" s="79">
        <v>20.350000000000001</v>
      </c>
    </row>
    <row r="74" spans="1:6" x14ac:dyDescent="0.2">
      <c r="A74" s="77" t="s">
        <v>245</v>
      </c>
      <c r="B74" s="77" t="s">
        <v>246</v>
      </c>
      <c r="C74" s="78" t="s">
        <v>2</v>
      </c>
      <c r="D74" s="78" t="s">
        <v>2</v>
      </c>
      <c r="E74" s="78">
        <v>508.64</v>
      </c>
      <c r="F74" s="79" t="s">
        <v>2</v>
      </c>
    </row>
    <row r="75" spans="1:6" x14ac:dyDescent="0.2">
      <c r="A75" s="149" t="s">
        <v>137</v>
      </c>
      <c r="B75" s="142"/>
      <c r="C75" s="69">
        <v>418150</v>
      </c>
      <c r="D75" s="69">
        <v>418150</v>
      </c>
      <c r="E75" s="69">
        <v>187930.17</v>
      </c>
      <c r="F75" s="70">
        <v>44.94</v>
      </c>
    </row>
    <row r="76" spans="1:6" x14ac:dyDescent="0.2">
      <c r="A76" s="149" t="s">
        <v>138</v>
      </c>
      <c r="B76" s="142"/>
      <c r="C76" s="69">
        <v>10000</v>
      </c>
      <c r="D76" s="69">
        <v>10000</v>
      </c>
      <c r="E76" s="69">
        <v>0</v>
      </c>
      <c r="F76" s="70">
        <v>0</v>
      </c>
    </row>
    <row r="77" spans="1:6" x14ac:dyDescent="0.2">
      <c r="A77" s="77" t="s">
        <v>201</v>
      </c>
      <c r="B77" s="77" t="s">
        <v>202</v>
      </c>
      <c r="C77" s="78">
        <v>10000</v>
      </c>
      <c r="D77" s="78">
        <v>10000</v>
      </c>
      <c r="E77" s="78">
        <v>0</v>
      </c>
      <c r="F77" s="79">
        <v>0</v>
      </c>
    </row>
    <row r="78" spans="1:6" x14ac:dyDescent="0.2">
      <c r="A78" s="149" t="s">
        <v>140</v>
      </c>
      <c r="B78" s="142"/>
      <c r="C78" s="69">
        <v>172750</v>
      </c>
      <c r="D78" s="69">
        <v>172750</v>
      </c>
      <c r="E78" s="69">
        <v>72071.42</v>
      </c>
      <c r="F78" s="70">
        <v>41.72</v>
      </c>
    </row>
    <row r="79" spans="1:6" x14ac:dyDescent="0.2">
      <c r="A79" s="77" t="s">
        <v>193</v>
      </c>
      <c r="B79" s="77" t="s">
        <v>194</v>
      </c>
      <c r="C79" s="78">
        <v>84100</v>
      </c>
      <c r="D79" s="78">
        <v>84100</v>
      </c>
      <c r="E79" s="78">
        <v>46433.32</v>
      </c>
      <c r="F79" s="79">
        <v>55.21</v>
      </c>
    </row>
    <row r="80" spans="1:6" x14ac:dyDescent="0.2">
      <c r="A80" s="77" t="s">
        <v>195</v>
      </c>
      <c r="B80" s="77" t="s">
        <v>196</v>
      </c>
      <c r="C80" s="78" t="s">
        <v>2</v>
      </c>
      <c r="D80" s="78" t="s">
        <v>2</v>
      </c>
      <c r="E80" s="78">
        <v>39170.22</v>
      </c>
      <c r="F80" s="79" t="s">
        <v>2</v>
      </c>
    </row>
    <row r="81" spans="1:6" x14ac:dyDescent="0.2">
      <c r="A81" s="77" t="s">
        <v>197</v>
      </c>
      <c r="B81" s="77" t="s">
        <v>198</v>
      </c>
      <c r="C81" s="78" t="s">
        <v>2</v>
      </c>
      <c r="D81" s="78" t="s">
        <v>2</v>
      </c>
      <c r="E81" s="78">
        <v>800</v>
      </c>
      <c r="F81" s="79" t="s">
        <v>2</v>
      </c>
    </row>
    <row r="82" spans="1:6" x14ac:dyDescent="0.2">
      <c r="A82" s="77" t="s">
        <v>199</v>
      </c>
      <c r="B82" s="77" t="s">
        <v>200</v>
      </c>
      <c r="C82" s="78" t="s">
        <v>2</v>
      </c>
      <c r="D82" s="78" t="s">
        <v>2</v>
      </c>
      <c r="E82" s="78">
        <v>6463.1</v>
      </c>
      <c r="F82" s="79" t="s">
        <v>2</v>
      </c>
    </row>
    <row r="83" spans="1:6" x14ac:dyDescent="0.2">
      <c r="A83" s="77" t="s">
        <v>201</v>
      </c>
      <c r="B83" s="77" t="s">
        <v>202</v>
      </c>
      <c r="C83" s="78">
        <v>88650</v>
      </c>
      <c r="D83" s="78">
        <v>88650</v>
      </c>
      <c r="E83" s="78">
        <v>25638.1</v>
      </c>
      <c r="F83" s="79">
        <v>28.92</v>
      </c>
    </row>
    <row r="84" spans="1:6" x14ac:dyDescent="0.2">
      <c r="A84" s="77" t="s">
        <v>215</v>
      </c>
      <c r="B84" s="77" t="s">
        <v>216</v>
      </c>
      <c r="C84" s="78" t="s">
        <v>2</v>
      </c>
      <c r="D84" s="78" t="s">
        <v>2</v>
      </c>
      <c r="E84" s="78">
        <v>861.6</v>
      </c>
      <c r="F84" s="79" t="s">
        <v>2</v>
      </c>
    </row>
    <row r="85" spans="1:6" x14ac:dyDescent="0.2">
      <c r="A85" s="77" t="s">
        <v>203</v>
      </c>
      <c r="B85" s="77" t="s">
        <v>204</v>
      </c>
      <c r="C85" s="78" t="s">
        <v>2</v>
      </c>
      <c r="D85" s="78" t="s">
        <v>2</v>
      </c>
      <c r="E85" s="78">
        <v>537.5</v>
      </c>
      <c r="F85" s="79" t="s">
        <v>2</v>
      </c>
    </row>
    <row r="86" spans="1:6" x14ac:dyDescent="0.2">
      <c r="A86" s="77" t="s">
        <v>219</v>
      </c>
      <c r="B86" s="77" t="s">
        <v>220</v>
      </c>
      <c r="C86" s="78" t="s">
        <v>2</v>
      </c>
      <c r="D86" s="78" t="s">
        <v>2</v>
      </c>
      <c r="E86" s="78">
        <v>13218.12</v>
      </c>
      <c r="F86" s="79" t="s">
        <v>2</v>
      </c>
    </row>
    <row r="87" spans="1:6" x14ac:dyDescent="0.2">
      <c r="A87" s="77" t="s">
        <v>221</v>
      </c>
      <c r="B87" s="77" t="s">
        <v>222</v>
      </c>
      <c r="C87" s="78" t="s">
        <v>2</v>
      </c>
      <c r="D87" s="78" t="s">
        <v>2</v>
      </c>
      <c r="E87" s="78">
        <v>107.88</v>
      </c>
      <c r="F87" s="79" t="s">
        <v>2</v>
      </c>
    </row>
    <row r="88" spans="1:6" x14ac:dyDescent="0.2">
      <c r="A88" s="77" t="s">
        <v>223</v>
      </c>
      <c r="B88" s="77" t="s">
        <v>224</v>
      </c>
      <c r="C88" s="78" t="s">
        <v>2</v>
      </c>
      <c r="D88" s="78" t="s">
        <v>2</v>
      </c>
      <c r="E88" s="78">
        <v>441.25</v>
      </c>
      <c r="F88" s="79" t="s">
        <v>2</v>
      </c>
    </row>
    <row r="89" spans="1:6" x14ac:dyDescent="0.2">
      <c r="A89" s="77" t="s">
        <v>235</v>
      </c>
      <c r="B89" s="77" t="s">
        <v>236</v>
      </c>
      <c r="C89" s="78" t="s">
        <v>2</v>
      </c>
      <c r="D89" s="78" t="s">
        <v>2</v>
      </c>
      <c r="E89" s="78">
        <v>9889.99</v>
      </c>
      <c r="F89" s="79" t="s">
        <v>2</v>
      </c>
    </row>
    <row r="90" spans="1:6" x14ac:dyDescent="0.2">
      <c r="A90" s="77" t="s">
        <v>237</v>
      </c>
      <c r="B90" s="77" t="s">
        <v>238</v>
      </c>
      <c r="C90" s="78" t="s">
        <v>2</v>
      </c>
      <c r="D90" s="78" t="s">
        <v>2</v>
      </c>
      <c r="E90" s="78">
        <v>581.76</v>
      </c>
      <c r="F90" s="79" t="s">
        <v>2</v>
      </c>
    </row>
    <row r="91" spans="1:6" x14ac:dyDescent="0.2">
      <c r="A91" s="67" t="s">
        <v>142</v>
      </c>
      <c r="B91" s="72"/>
      <c r="C91" s="69">
        <v>106300</v>
      </c>
      <c r="D91" s="69">
        <v>106300</v>
      </c>
      <c r="E91" s="69">
        <v>57608.31</v>
      </c>
      <c r="F91" s="70">
        <v>54.19</v>
      </c>
    </row>
    <row r="92" spans="1:6" x14ac:dyDescent="0.2">
      <c r="A92" s="77" t="s">
        <v>193</v>
      </c>
      <c r="B92" s="77" t="s">
        <v>194</v>
      </c>
      <c r="C92" s="78">
        <v>76700</v>
      </c>
      <c r="D92" s="78">
        <v>76700</v>
      </c>
      <c r="E92" s="78">
        <v>44289.26</v>
      </c>
      <c r="F92" s="79">
        <v>57.74</v>
      </c>
    </row>
    <row r="93" spans="1:6" x14ac:dyDescent="0.2">
      <c r="A93" s="77" t="s">
        <v>195</v>
      </c>
      <c r="B93" s="77" t="s">
        <v>196</v>
      </c>
      <c r="C93" s="78" t="s">
        <v>2</v>
      </c>
      <c r="D93" s="78" t="s">
        <v>2</v>
      </c>
      <c r="E93" s="78">
        <v>35445.35</v>
      </c>
      <c r="F93" s="79" t="s">
        <v>2</v>
      </c>
    </row>
    <row r="94" spans="1:6" x14ac:dyDescent="0.2">
      <c r="A94" s="77" t="s">
        <v>197</v>
      </c>
      <c r="B94" s="77" t="s">
        <v>198</v>
      </c>
      <c r="C94" s="78" t="s">
        <v>2</v>
      </c>
      <c r="D94" s="78" t="s">
        <v>2</v>
      </c>
      <c r="E94" s="78">
        <v>2995.43</v>
      </c>
      <c r="F94" s="79" t="s">
        <v>2</v>
      </c>
    </row>
    <row r="95" spans="1:6" x14ac:dyDescent="0.2">
      <c r="A95" s="77" t="s">
        <v>199</v>
      </c>
      <c r="B95" s="77" t="s">
        <v>200</v>
      </c>
      <c r="C95" s="78" t="s">
        <v>2</v>
      </c>
      <c r="D95" s="78" t="s">
        <v>2</v>
      </c>
      <c r="E95" s="78">
        <v>5848.48</v>
      </c>
      <c r="F95" s="79" t="s">
        <v>2</v>
      </c>
    </row>
    <row r="96" spans="1:6" x14ac:dyDescent="0.2">
      <c r="A96" s="77" t="s">
        <v>201</v>
      </c>
      <c r="B96" s="77" t="s">
        <v>202</v>
      </c>
      <c r="C96" s="78">
        <v>29600</v>
      </c>
      <c r="D96" s="78">
        <v>29600</v>
      </c>
      <c r="E96" s="78">
        <v>13319.05</v>
      </c>
      <c r="F96" s="79">
        <v>45</v>
      </c>
    </row>
    <row r="97" spans="1:6" x14ac:dyDescent="0.2">
      <c r="A97" s="77" t="s">
        <v>203</v>
      </c>
      <c r="B97" s="77" t="s">
        <v>204</v>
      </c>
      <c r="C97" s="78" t="s">
        <v>2</v>
      </c>
      <c r="D97" s="78" t="s">
        <v>2</v>
      </c>
      <c r="E97" s="78">
        <v>1211.9000000000001</v>
      </c>
      <c r="F97" s="79" t="s">
        <v>2</v>
      </c>
    </row>
    <row r="98" spans="1:6" x14ac:dyDescent="0.2">
      <c r="A98" s="77" t="s">
        <v>205</v>
      </c>
      <c r="B98" s="77" t="s">
        <v>206</v>
      </c>
      <c r="C98" s="78" t="s">
        <v>2</v>
      </c>
      <c r="D98" s="78" t="s">
        <v>2</v>
      </c>
      <c r="E98" s="78">
        <v>6077.78</v>
      </c>
      <c r="F98" s="79" t="s">
        <v>2</v>
      </c>
    </row>
    <row r="99" spans="1:6" x14ac:dyDescent="0.2">
      <c r="A99" s="77" t="s">
        <v>229</v>
      </c>
      <c r="B99" s="77" t="s">
        <v>230</v>
      </c>
      <c r="C99" s="78" t="s">
        <v>2</v>
      </c>
      <c r="D99" s="78" t="s">
        <v>2</v>
      </c>
      <c r="E99" s="78">
        <v>782.99</v>
      </c>
      <c r="F99" s="79" t="s">
        <v>2</v>
      </c>
    </row>
    <row r="100" spans="1:6" x14ac:dyDescent="0.2">
      <c r="A100" s="77" t="s">
        <v>207</v>
      </c>
      <c r="B100" s="77" t="s">
        <v>208</v>
      </c>
      <c r="C100" s="78" t="s">
        <v>2</v>
      </c>
      <c r="D100" s="78" t="s">
        <v>2</v>
      </c>
      <c r="E100" s="78">
        <v>492.75</v>
      </c>
      <c r="F100" s="79" t="s">
        <v>2</v>
      </c>
    </row>
    <row r="101" spans="1:6" x14ac:dyDescent="0.2">
      <c r="A101" s="77" t="s">
        <v>235</v>
      </c>
      <c r="B101" s="77" t="s">
        <v>236</v>
      </c>
      <c r="C101" s="78" t="s">
        <v>2</v>
      </c>
      <c r="D101" s="78" t="s">
        <v>2</v>
      </c>
      <c r="E101" s="78">
        <v>730.36</v>
      </c>
      <c r="F101" s="79" t="s">
        <v>2</v>
      </c>
    </row>
    <row r="102" spans="1:6" x14ac:dyDescent="0.2">
      <c r="A102" s="77" t="s">
        <v>213</v>
      </c>
      <c r="B102" s="77" t="s">
        <v>214</v>
      </c>
      <c r="C102" s="78" t="s">
        <v>2</v>
      </c>
      <c r="D102" s="78" t="s">
        <v>2</v>
      </c>
      <c r="E102" s="78">
        <v>1108.9100000000001</v>
      </c>
      <c r="F102" s="79" t="s">
        <v>2</v>
      </c>
    </row>
    <row r="103" spans="1:6" x14ac:dyDescent="0.2">
      <c r="A103" s="77" t="s">
        <v>247</v>
      </c>
      <c r="B103" s="77" t="s">
        <v>248</v>
      </c>
      <c r="C103" s="78" t="s">
        <v>2</v>
      </c>
      <c r="D103" s="78" t="s">
        <v>2</v>
      </c>
      <c r="E103" s="78">
        <v>2914.36</v>
      </c>
      <c r="F103" s="79" t="s">
        <v>2</v>
      </c>
    </row>
    <row r="104" spans="1:6" x14ac:dyDescent="0.2">
      <c r="A104" s="67" t="s">
        <v>144</v>
      </c>
      <c r="B104" s="72"/>
      <c r="C104" s="69">
        <v>129100</v>
      </c>
      <c r="D104" s="69">
        <v>129100</v>
      </c>
      <c r="E104" s="69">
        <v>58250.44</v>
      </c>
      <c r="F104" s="70">
        <v>45.12</v>
      </c>
    </row>
    <row r="105" spans="1:6" x14ac:dyDescent="0.2">
      <c r="A105" s="77" t="s">
        <v>193</v>
      </c>
      <c r="B105" s="77" t="s">
        <v>194</v>
      </c>
      <c r="C105" s="78">
        <v>107000</v>
      </c>
      <c r="D105" s="78">
        <v>107000</v>
      </c>
      <c r="E105" s="78">
        <v>46269.59</v>
      </c>
      <c r="F105" s="79">
        <v>43.24</v>
      </c>
    </row>
    <row r="106" spans="1:6" x14ac:dyDescent="0.2">
      <c r="A106" s="77" t="s">
        <v>195</v>
      </c>
      <c r="B106" s="77" t="s">
        <v>196</v>
      </c>
      <c r="C106" s="78" t="s">
        <v>2</v>
      </c>
      <c r="D106" s="78" t="s">
        <v>2</v>
      </c>
      <c r="E106" s="78">
        <v>33484.120000000003</v>
      </c>
      <c r="F106" s="79" t="s">
        <v>2</v>
      </c>
    </row>
    <row r="107" spans="1:6" x14ac:dyDescent="0.2">
      <c r="A107" s="77" t="s">
        <v>197</v>
      </c>
      <c r="B107" s="77" t="s">
        <v>198</v>
      </c>
      <c r="C107" s="78" t="s">
        <v>2</v>
      </c>
      <c r="D107" s="78" t="s">
        <v>2</v>
      </c>
      <c r="E107" s="78">
        <v>7260.16</v>
      </c>
      <c r="F107" s="79" t="s">
        <v>2</v>
      </c>
    </row>
    <row r="108" spans="1:6" x14ac:dyDescent="0.2">
      <c r="A108" s="77" t="s">
        <v>199</v>
      </c>
      <c r="B108" s="77" t="s">
        <v>200</v>
      </c>
      <c r="C108" s="78" t="s">
        <v>2</v>
      </c>
      <c r="D108" s="78" t="s">
        <v>2</v>
      </c>
      <c r="E108" s="78">
        <v>5525.31</v>
      </c>
      <c r="F108" s="79" t="s">
        <v>2</v>
      </c>
    </row>
    <row r="109" spans="1:6" x14ac:dyDescent="0.2">
      <c r="A109" s="77" t="s">
        <v>201</v>
      </c>
      <c r="B109" s="77" t="s">
        <v>202</v>
      </c>
      <c r="C109" s="78">
        <v>22100</v>
      </c>
      <c r="D109" s="78">
        <v>22100</v>
      </c>
      <c r="E109" s="78">
        <v>11980.85</v>
      </c>
      <c r="F109" s="79">
        <v>54.21</v>
      </c>
    </row>
    <row r="110" spans="1:6" x14ac:dyDescent="0.2">
      <c r="A110" s="77" t="s">
        <v>215</v>
      </c>
      <c r="B110" s="77" t="s">
        <v>216</v>
      </c>
      <c r="C110" s="78" t="s">
        <v>2</v>
      </c>
      <c r="D110" s="78" t="s">
        <v>2</v>
      </c>
      <c r="E110" s="78">
        <v>1368.61</v>
      </c>
      <c r="F110" s="79" t="s">
        <v>2</v>
      </c>
    </row>
    <row r="111" spans="1:6" x14ac:dyDescent="0.2">
      <c r="A111" s="77" t="s">
        <v>203</v>
      </c>
      <c r="B111" s="77" t="s">
        <v>204</v>
      </c>
      <c r="C111" s="78" t="s">
        <v>2</v>
      </c>
      <c r="D111" s="78" t="s">
        <v>2</v>
      </c>
      <c r="E111" s="78">
        <v>3829.3</v>
      </c>
      <c r="F111" s="79" t="s">
        <v>2</v>
      </c>
    </row>
    <row r="112" spans="1:6" x14ac:dyDescent="0.2">
      <c r="A112" s="77" t="s">
        <v>217</v>
      </c>
      <c r="B112" s="77" t="s">
        <v>218</v>
      </c>
      <c r="C112" s="78" t="s">
        <v>2</v>
      </c>
      <c r="D112" s="78" t="s">
        <v>2</v>
      </c>
      <c r="E112" s="78">
        <v>275</v>
      </c>
      <c r="F112" s="79" t="s">
        <v>2</v>
      </c>
    </row>
    <row r="113" spans="1:6" x14ac:dyDescent="0.2">
      <c r="A113" s="77" t="s">
        <v>219</v>
      </c>
      <c r="B113" s="77" t="s">
        <v>220</v>
      </c>
      <c r="C113" s="78" t="s">
        <v>2</v>
      </c>
      <c r="D113" s="78" t="s">
        <v>2</v>
      </c>
      <c r="E113" s="78">
        <v>42.11</v>
      </c>
      <c r="F113" s="79" t="s">
        <v>2</v>
      </c>
    </row>
    <row r="114" spans="1:6" x14ac:dyDescent="0.2">
      <c r="A114" s="77" t="s">
        <v>221</v>
      </c>
      <c r="B114" s="77" t="s">
        <v>222</v>
      </c>
      <c r="C114" s="78" t="s">
        <v>2</v>
      </c>
      <c r="D114" s="78" t="s">
        <v>2</v>
      </c>
      <c r="E114" s="78">
        <v>125</v>
      </c>
      <c r="F114" s="79" t="s">
        <v>2</v>
      </c>
    </row>
    <row r="115" spans="1:6" x14ac:dyDescent="0.2">
      <c r="A115" s="77" t="s">
        <v>207</v>
      </c>
      <c r="B115" s="77" t="s">
        <v>208</v>
      </c>
      <c r="C115" s="78" t="s">
        <v>2</v>
      </c>
      <c r="D115" s="78" t="s">
        <v>2</v>
      </c>
      <c r="E115" s="78">
        <v>1212.5</v>
      </c>
      <c r="F115" s="79" t="s">
        <v>2</v>
      </c>
    </row>
    <row r="116" spans="1:6" x14ac:dyDescent="0.2">
      <c r="A116" s="77" t="s">
        <v>223</v>
      </c>
      <c r="B116" s="77" t="s">
        <v>224</v>
      </c>
      <c r="C116" s="78" t="s">
        <v>2</v>
      </c>
      <c r="D116" s="78" t="s">
        <v>2</v>
      </c>
      <c r="E116" s="78">
        <v>4998.9799999999996</v>
      </c>
      <c r="F116" s="79" t="s">
        <v>2</v>
      </c>
    </row>
    <row r="117" spans="1:6" x14ac:dyDescent="0.2">
      <c r="A117" s="77" t="s">
        <v>235</v>
      </c>
      <c r="B117" s="77" t="s">
        <v>236</v>
      </c>
      <c r="C117" s="78" t="s">
        <v>2</v>
      </c>
      <c r="D117" s="78" t="s">
        <v>2</v>
      </c>
      <c r="E117" s="78">
        <v>110.71</v>
      </c>
      <c r="F117" s="79" t="s">
        <v>2</v>
      </c>
    </row>
    <row r="118" spans="1:6" x14ac:dyDescent="0.2">
      <c r="A118" s="77" t="s">
        <v>239</v>
      </c>
      <c r="B118" s="77" t="s">
        <v>240</v>
      </c>
      <c r="C118" s="78" t="s">
        <v>2</v>
      </c>
      <c r="D118" s="78" t="s">
        <v>2</v>
      </c>
      <c r="E118" s="78">
        <v>18.64</v>
      </c>
      <c r="F118" s="79" t="s">
        <v>2</v>
      </c>
    </row>
    <row r="119" spans="1:6" x14ac:dyDescent="0.2">
      <c r="A119" s="77" t="s">
        <v>249</v>
      </c>
      <c r="B119" s="77" t="s">
        <v>250</v>
      </c>
      <c r="C119" s="78">
        <v>775075</v>
      </c>
      <c r="D119" s="78">
        <v>775075</v>
      </c>
      <c r="E119" s="78">
        <v>0</v>
      </c>
      <c r="F119" s="79">
        <v>0</v>
      </c>
    </row>
    <row r="120" spans="1:6" x14ac:dyDescent="0.2">
      <c r="A120" s="149" t="s">
        <v>128</v>
      </c>
      <c r="B120" s="149"/>
      <c r="C120" s="69">
        <v>115400</v>
      </c>
      <c r="D120" s="69">
        <v>115400</v>
      </c>
      <c r="E120" s="69">
        <v>0</v>
      </c>
      <c r="F120" s="70">
        <v>0</v>
      </c>
    </row>
    <row r="121" spans="1:6" x14ac:dyDescent="0.2">
      <c r="A121" s="149" t="s">
        <v>130</v>
      </c>
      <c r="B121" s="149"/>
      <c r="C121" s="69">
        <v>115400</v>
      </c>
      <c r="D121" s="69">
        <v>115400</v>
      </c>
      <c r="E121" s="69">
        <v>0</v>
      </c>
      <c r="F121" s="70">
        <v>0</v>
      </c>
    </row>
    <row r="122" spans="1:6" x14ac:dyDescent="0.2">
      <c r="A122" s="77" t="s">
        <v>193</v>
      </c>
      <c r="B122" s="77" t="s">
        <v>194</v>
      </c>
      <c r="C122" s="78">
        <v>4800</v>
      </c>
      <c r="D122" s="78">
        <v>4800</v>
      </c>
      <c r="E122" s="78">
        <v>0</v>
      </c>
      <c r="F122" s="79">
        <v>0</v>
      </c>
    </row>
    <row r="123" spans="1:6" x14ac:dyDescent="0.2">
      <c r="A123" s="77" t="s">
        <v>201</v>
      </c>
      <c r="B123" s="77" t="s">
        <v>202</v>
      </c>
      <c r="C123" s="78">
        <v>7600</v>
      </c>
      <c r="D123" s="78">
        <v>7600</v>
      </c>
      <c r="E123" s="78">
        <v>0</v>
      </c>
      <c r="F123" s="79">
        <v>0</v>
      </c>
    </row>
    <row r="124" spans="1:6" x14ac:dyDescent="0.2">
      <c r="A124" s="77" t="s">
        <v>251</v>
      </c>
      <c r="B124" s="77" t="s">
        <v>252</v>
      </c>
      <c r="C124" s="78">
        <v>74000</v>
      </c>
      <c r="D124" s="78">
        <v>74000</v>
      </c>
      <c r="E124" s="78">
        <v>0</v>
      </c>
      <c r="F124" s="79">
        <v>0</v>
      </c>
    </row>
    <row r="125" spans="1:6" x14ac:dyDescent="0.2">
      <c r="A125" s="77" t="s">
        <v>253</v>
      </c>
      <c r="B125" s="77" t="s">
        <v>254</v>
      </c>
      <c r="C125" s="78">
        <v>29000</v>
      </c>
      <c r="D125" s="78">
        <v>29000</v>
      </c>
      <c r="E125" s="78">
        <v>0</v>
      </c>
      <c r="F125" s="79">
        <v>0</v>
      </c>
    </row>
    <row r="126" spans="1:6" x14ac:dyDescent="0.2">
      <c r="A126" s="149" t="s">
        <v>137</v>
      </c>
      <c r="B126" s="149"/>
      <c r="C126" s="69">
        <v>659675</v>
      </c>
      <c r="D126" s="69">
        <v>659675</v>
      </c>
      <c r="E126" s="69">
        <v>0</v>
      </c>
      <c r="F126" s="70">
        <v>0</v>
      </c>
    </row>
    <row r="127" spans="1:6" x14ac:dyDescent="0.2">
      <c r="A127" s="80" t="s">
        <v>138</v>
      </c>
      <c r="B127" s="81"/>
      <c r="C127" s="69">
        <v>659675</v>
      </c>
      <c r="D127" s="69">
        <v>659675</v>
      </c>
      <c r="E127" s="69">
        <v>0</v>
      </c>
      <c r="F127" s="70">
        <v>0</v>
      </c>
    </row>
    <row r="128" spans="1:6" x14ac:dyDescent="0.2">
      <c r="A128" s="77" t="s">
        <v>193</v>
      </c>
      <c r="B128" s="77" t="s">
        <v>194</v>
      </c>
      <c r="C128" s="78">
        <v>27700</v>
      </c>
      <c r="D128" s="78">
        <v>27700</v>
      </c>
      <c r="E128" s="78">
        <v>0</v>
      </c>
      <c r="F128" s="79">
        <v>0</v>
      </c>
    </row>
    <row r="129" spans="1:6" x14ac:dyDescent="0.2">
      <c r="A129" s="77" t="s">
        <v>201</v>
      </c>
      <c r="B129" s="77" t="s">
        <v>202</v>
      </c>
      <c r="C129" s="78">
        <v>42575</v>
      </c>
      <c r="D129" s="78">
        <v>42575</v>
      </c>
      <c r="E129" s="78">
        <v>0</v>
      </c>
      <c r="F129" s="79">
        <v>0</v>
      </c>
    </row>
    <row r="130" spans="1:6" x14ac:dyDescent="0.2">
      <c r="A130" s="77" t="s">
        <v>255</v>
      </c>
      <c r="B130" s="82" t="s">
        <v>256</v>
      </c>
      <c r="C130" s="78">
        <v>4500</v>
      </c>
      <c r="D130" s="78">
        <v>4500</v>
      </c>
      <c r="E130" s="78">
        <v>0</v>
      </c>
      <c r="F130" s="79">
        <v>0</v>
      </c>
    </row>
    <row r="131" spans="1:6" x14ac:dyDescent="0.2">
      <c r="A131" s="77" t="s">
        <v>251</v>
      </c>
      <c r="B131" s="77" t="s">
        <v>252</v>
      </c>
      <c r="C131" s="78">
        <v>419000</v>
      </c>
      <c r="D131" s="78">
        <v>419000</v>
      </c>
      <c r="E131" s="78">
        <v>0</v>
      </c>
      <c r="F131" s="79">
        <v>0</v>
      </c>
    </row>
    <row r="132" spans="1:6" x14ac:dyDescent="0.2">
      <c r="A132" s="77" t="s">
        <v>253</v>
      </c>
      <c r="B132" s="77" t="s">
        <v>254</v>
      </c>
      <c r="C132" s="78">
        <v>165900</v>
      </c>
      <c r="D132" s="78">
        <v>165900</v>
      </c>
      <c r="E132" s="78">
        <v>0</v>
      </c>
      <c r="F132" s="79">
        <v>0</v>
      </c>
    </row>
    <row r="133" spans="1:6" x14ac:dyDescent="0.2">
      <c r="A133" s="59" t="s">
        <v>257</v>
      </c>
      <c r="B133" s="59" t="s">
        <v>258</v>
      </c>
      <c r="C133" s="75">
        <v>406500</v>
      </c>
      <c r="D133" s="75">
        <v>406500</v>
      </c>
      <c r="E133" s="75">
        <v>0</v>
      </c>
      <c r="F133" s="76">
        <v>0</v>
      </c>
    </row>
    <row r="134" spans="1:6" x14ac:dyDescent="0.2">
      <c r="A134" s="149" t="s">
        <v>137</v>
      </c>
      <c r="B134" s="149"/>
      <c r="C134" s="69">
        <v>406500</v>
      </c>
      <c r="D134" s="69">
        <v>406500</v>
      </c>
      <c r="E134" s="69">
        <v>0</v>
      </c>
      <c r="F134" s="70">
        <v>0</v>
      </c>
    </row>
    <row r="135" spans="1:6" x14ac:dyDescent="0.2">
      <c r="A135" s="67" t="s">
        <v>138</v>
      </c>
      <c r="B135" s="72"/>
      <c r="C135" s="69">
        <v>406500</v>
      </c>
      <c r="D135" s="69">
        <v>406500</v>
      </c>
      <c r="E135" s="69">
        <v>0</v>
      </c>
      <c r="F135" s="70">
        <v>0</v>
      </c>
    </row>
    <row r="136" spans="1:6" x14ac:dyDescent="0.2">
      <c r="A136" s="77" t="s">
        <v>193</v>
      </c>
      <c r="B136" s="77" t="s">
        <v>194</v>
      </c>
      <c r="C136" s="78">
        <v>62700</v>
      </c>
      <c r="D136" s="78">
        <v>62700</v>
      </c>
      <c r="E136" s="78">
        <v>0</v>
      </c>
      <c r="F136" s="79">
        <v>0</v>
      </c>
    </row>
    <row r="137" spans="1:6" x14ac:dyDescent="0.2">
      <c r="A137" s="77" t="s">
        <v>201</v>
      </c>
      <c r="B137" s="77" t="s">
        <v>202</v>
      </c>
      <c r="C137" s="78">
        <v>118800</v>
      </c>
      <c r="D137" s="78">
        <v>118800</v>
      </c>
      <c r="E137" s="78">
        <v>0</v>
      </c>
      <c r="F137" s="79">
        <v>0</v>
      </c>
    </row>
    <row r="138" spans="1:6" x14ac:dyDescent="0.2">
      <c r="A138" s="77" t="s">
        <v>251</v>
      </c>
      <c r="B138" s="77" t="s">
        <v>252</v>
      </c>
      <c r="C138" s="78">
        <v>10000</v>
      </c>
      <c r="D138" s="78">
        <v>10000</v>
      </c>
      <c r="E138" s="78">
        <v>0</v>
      </c>
      <c r="F138" s="79">
        <v>0</v>
      </c>
    </row>
    <row r="139" spans="1:6" x14ac:dyDescent="0.2">
      <c r="A139" s="77" t="s">
        <v>253</v>
      </c>
      <c r="B139" s="82" t="s">
        <v>254</v>
      </c>
      <c r="C139" s="78">
        <v>215000</v>
      </c>
      <c r="D139" s="78">
        <v>215000</v>
      </c>
      <c r="E139" s="78">
        <v>0</v>
      </c>
      <c r="F139" s="79">
        <v>0</v>
      </c>
    </row>
    <row r="140" spans="1:6" x14ac:dyDescent="0.2">
      <c r="A140" s="77" t="s">
        <v>259</v>
      </c>
      <c r="B140" s="77" t="s">
        <v>260</v>
      </c>
      <c r="C140" s="78">
        <v>12000</v>
      </c>
      <c r="D140" s="78">
        <v>12000</v>
      </c>
      <c r="E140" s="78">
        <v>4912.5</v>
      </c>
      <c r="F140" s="79">
        <v>40.94</v>
      </c>
    </row>
    <row r="141" spans="1:6" x14ac:dyDescent="0.2">
      <c r="A141" s="77" t="s">
        <v>261</v>
      </c>
      <c r="B141" s="77" t="s">
        <v>262</v>
      </c>
      <c r="C141" s="78">
        <v>12000</v>
      </c>
      <c r="D141" s="78">
        <v>12000</v>
      </c>
      <c r="E141" s="78">
        <v>4912.5</v>
      </c>
      <c r="F141" s="79">
        <v>40.94</v>
      </c>
    </row>
    <row r="142" spans="1:6" x14ac:dyDescent="0.2">
      <c r="A142" s="67" t="s">
        <v>128</v>
      </c>
      <c r="B142" s="68"/>
      <c r="C142" s="69">
        <v>12000</v>
      </c>
      <c r="D142" s="69">
        <v>12000</v>
      </c>
      <c r="E142" s="69">
        <v>4912.5</v>
      </c>
      <c r="F142" s="70">
        <v>40.94</v>
      </c>
    </row>
    <row r="143" spans="1:6" x14ac:dyDescent="0.2">
      <c r="A143" s="149" t="s">
        <v>130</v>
      </c>
      <c r="B143" s="149"/>
      <c r="C143" s="69">
        <v>12000</v>
      </c>
      <c r="D143" s="69">
        <v>12000</v>
      </c>
      <c r="E143" s="69">
        <v>4912.5</v>
      </c>
      <c r="F143" s="70">
        <v>40.94</v>
      </c>
    </row>
    <row r="144" spans="1:6" x14ac:dyDescent="0.2">
      <c r="A144" s="77" t="s">
        <v>201</v>
      </c>
      <c r="B144" s="77" t="s">
        <v>202</v>
      </c>
      <c r="C144" s="78">
        <v>12000</v>
      </c>
      <c r="D144" s="78">
        <v>12000</v>
      </c>
      <c r="E144" s="78">
        <v>4912.5</v>
      </c>
      <c r="F144" s="79">
        <v>40.94</v>
      </c>
    </row>
    <row r="145" spans="1:6" x14ac:dyDescent="0.2">
      <c r="A145" s="77" t="s">
        <v>263</v>
      </c>
      <c r="B145" s="77" t="s">
        <v>264</v>
      </c>
      <c r="C145" s="78" t="s">
        <v>2</v>
      </c>
      <c r="D145" s="78" t="s">
        <v>2</v>
      </c>
      <c r="E145" s="78">
        <v>4912.5</v>
      </c>
      <c r="F145" s="79" t="s">
        <v>2</v>
      </c>
    </row>
    <row r="146" spans="1:6" x14ac:dyDescent="0.2">
      <c r="A146" s="77" t="s">
        <v>265</v>
      </c>
      <c r="B146" s="77" t="s">
        <v>266</v>
      </c>
      <c r="C146" s="78">
        <v>507250</v>
      </c>
      <c r="D146" s="78">
        <v>507250</v>
      </c>
      <c r="E146" s="78">
        <v>246969.71</v>
      </c>
      <c r="F146" s="79">
        <v>48.69</v>
      </c>
    </row>
    <row r="147" spans="1:6" x14ac:dyDescent="0.2">
      <c r="A147" s="77" t="s">
        <v>267</v>
      </c>
      <c r="B147" s="77" t="s">
        <v>268</v>
      </c>
      <c r="C147" s="78">
        <v>507250</v>
      </c>
      <c r="D147" s="78">
        <v>507250</v>
      </c>
      <c r="E147" s="78">
        <v>246969.71</v>
      </c>
      <c r="F147" s="79">
        <v>48.69</v>
      </c>
    </row>
    <row r="148" spans="1:6" x14ac:dyDescent="0.2">
      <c r="A148" s="77" t="s">
        <v>269</v>
      </c>
      <c r="B148" s="77" t="s">
        <v>270</v>
      </c>
      <c r="C148" s="78">
        <v>507250</v>
      </c>
      <c r="D148" s="78">
        <v>507250</v>
      </c>
      <c r="E148" s="78">
        <v>246969.71</v>
      </c>
      <c r="F148" s="79">
        <v>48.69</v>
      </c>
    </row>
    <row r="149" spans="1:6" x14ac:dyDescent="0.2">
      <c r="A149" s="149" t="s">
        <v>128</v>
      </c>
      <c r="B149" s="149"/>
      <c r="C149" s="69">
        <v>205000</v>
      </c>
      <c r="D149" s="69">
        <v>205000</v>
      </c>
      <c r="E149" s="69">
        <v>99758.69</v>
      </c>
      <c r="F149" s="70">
        <v>48.66</v>
      </c>
    </row>
    <row r="150" spans="1:6" x14ac:dyDescent="0.2">
      <c r="A150" s="149" t="s">
        <v>130</v>
      </c>
      <c r="B150" s="149"/>
      <c r="C150" s="69">
        <v>205000</v>
      </c>
      <c r="D150" s="69">
        <v>205000</v>
      </c>
      <c r="E150" s="69">
        <v>99758.69</v>
      </c>
      <c r="F150" s="70">
        <v>48.66</v>
      </c>
    </row>
    <row r="151" spans="1:6" x14ac:dyDescent="0.2">
      <c r="A151" s="77" t="s">
        <v>251</v>
      </c>
      <c r="B151" s="77" t="s">
        <v>252</v>
      </c>
      <c r="C151" s="78">
        <v>50000</v>
      </c>
      <c r="D151" s="78">
        <v>50000</v>
      </c>
      <c r="E151" s="78">
        <v>4125.63</v>
      </c>
      <c r="F151" s="79">
        <v>8.25</v>
      </c>
    </row>
    <row r="152" spans="1:6" x14ac:dyDescent="0.2">
      <c r="A152" s="77" t="s">
        <v>271</v>
      </c>
      <c r="B152" s="77" t="s">
        <v>272</v>
      </c>
      <c r="C152" s="78" t="s">
        <v>2</v>
      </c>
      <c r="D152" s="78" t="s">
        <v>2</v>
      </c>
      <c r="E152" s="78">
        <v>4125.63</v>
      </c>
      <c r="F152" s="79" t="s">
        <v>2</v>
      </c>
    </row>
    <row r="153" spans="1:6" x14ac:dyDescent="0.2">
      <c r="A153" s="77" t="s">
        <v>253</v>
      </c>
      <c r="B153" s="77" t="s">
        <v>254</v>
      </c>
      <c r="C153" s="78">
        <v>155000</v>
      </c>
      <c r="D153" s="78">
        <v>155000</v>
      </c>
      <c r="E153" s="78">
        <v>95633.06</v>
      </c>
      <c r="F153" s="79">
        <v>61.7</v>
      </c>
    </row>
    <row r="154" spans="1:6" x14ac:dyDescent="0.2">
      <c r="A154" s="77" t="s">
        <v>273</v>
      </c>
      <c r="B154" s="77" t="s">
        <v>274</v>
      </c>
      <c r="C154" s="78" t="s">
        <v>2</v>
      </c>
      <c r="D154" s="78" t="s">
        <v>2</v>
      </c>
      <c r="E154" s="78">
        <v>22859.200000000001</v>
      </c>
      <c r="F154" s="79" t="s">
        <v>2</v>
      </c>
    </row>
    <row r="155" spans="1:6" x14ac:dyDescent="0.2">
      <c r="A155" s="77" t="s">
        <v>275</v>
      </c>
      <c r="B155" s="77" t="s">
        <v>276</v>
      </c>
      <c r="C155" s="78" t="s">
        <v>2</v>
      </c>
      <c r="D155" s="78" t="s">
        <v>2</v>
      </c>
      <c r="E155" s="78">
        <v>9218.25</v>
      </c>
      <c r="F155" s="79" t="s">
        <v>2</v>
      </c>
    </row>
    <row r="156" spans="1:6" x14ac:dyDescent="0.2">
      <c r="A156" s="77" t="s">
        <v>277</v>
      </c>
      <c r="B156" s="77" t="s">
        <v>278</v>
      </c>
      <c r="C156" s="78" t="s">
        <v>2</v>
      </c>
      <c r="D156" s="78" t="s">
        <v>2</v>
      </c>
      <c r="E156" s="78">
        <v>63555.61</v>
      </c>
      <c r="F156" s="79" t="s">
        <v>2</v>
      </c>
    </row>
    <row r="157" spans="1:6" x14ac:dyDescent="0.2">
      <c r="A157" s="149" t="s">
        <v>131</v>
      </c>
      <c r="B157" s="149"/>
      <c r="C157" s="69">
        <v>5000</v>
      </c>
      <c r="D157" s="69">
        <v>5000</v>
      </c>
      <c r="E157" s="69">
        <v>139</v>
      </c>
      <c r="F157" s="70">
        <v>2.78</v>
      </c>
    </row>
    <row r="158" spans="1:6" x14ac:dyDescent="0.2">
      <c r="A158" s="67" t="s">
        <v>133</v>
      </c>
      <c r="B158" s="83"/>
      <c r="C158" s="69">
        <v>5000</v>
      </c>
      <c r="D158" s="69">
        <v>5000</v>
      </c>
      <c r="E158" s="69">
        <v>139</v>
      </c>
      <c r="F158" s="70">
        <v>2.78</v>
      </c>
    </row>
    <row r="159" spans="1:6" x14ac:dyDescent="0.2">
      <c r="A159" s="77" t="s">
        <v>253</v>
      </c>
      <c r="B159" s="77" t="s">
        <v>254</v>
      </c>
      <c r="C159" s="78">
        <v>5000</v>
      </c>
      <c r="D159" s="78">
        <v>5000</v>
      </c>
      <c r="E159" s="78">
        <v>139</v>
      </c>
      <c r="F159" s="79">
        <v>2.78</v>
      </c>
    </row>
    <row r="160" spans="1:6" x14ac:dyDescent="0.2">
      <c r="A160" s="77" t="s">
        <v>275</v>
      </c>
      <c r="B160" s="77" t="s">
        <v>276</v>
      </c>
      <c r="C160" s="78" t="s">
        <v>2</v>
      </c>
      <c r="D160" s="78" t="s">
        <v>2</v>
      </c>
      <c r="E160" s="78">
        <v>139</v>
      </c>
      <c r="F160" s="79" t="s">
        <v>2</v>
      </c>
    </row>
    <row r="161" spans="1:6" x14ac:dyDescent="0.2">
      <c r="A161" s="67" t="s">
        <v>134</v>
      </c>
      <c r="B161" s="72"/>
      <c r="C161" s="69">
        <v>6000</v>
      </c>
      <c r="D161" s="69">
        <v>6000</v>
      </c>
      <c r="E161" s="69">
        <v>10226.280000000001</v>
      </c>
      <c r="F161" s="70">
        <v>170.44</v>
      </c>
    </row>
    <row r="162" spans="1:6" x14ac:dyDescent="0.2">
      <c r="A162" s="67" t="s">
        <v>136</v>
      </c>
      <c r="B162" s="84"/>
      <c r="C162" s="69">
        <v>6000</v>
      </c>
      <c r="D162" s="69">
        <v>6000</v>
      </c>
      <c r="E162" s="69">
        <v>10226.280000000001</v>
      </c>
      <c r="F162" s="70">
        <v>170.44</v>
      </c>
    </row>
    <row r="163" spans="1:6" x14ac:dyDescent="0.2">
      <c r="A163" s="77" t="s">
        <v>253</v>
      </c>
      <c r="B163" s="77" t="s">
        <v>254</v>
      </c>
      <c r="C163" s="78">
        <v>6000</v>
      </c>
      <c r="D163" s="78">
        <v>6000</v>
      </c>
      <c r="E163" s="78">
        <v>10226.280000000001</v>
      </c>
      <c r="F163" s="79">
        <v>170.44</v>
      </c>
    </row>
    <row r="164" spans="1:6" x14ac:dyDescent="0.2">
      <c r="A164" s="77" t="s">
        <v>273</v>
      </c>
      <c r="B164" s="77" t="s">
        <v>274</v>
      </c>
      <c r="C164" s="78" t="s">
        <v>2</v>
      </c>
      <c r="D164" s="78" t="s">
        <v>2</v>
      </c>
      <c r="E164" s="78">
        <v>2439.0500000000002</v>
      </c>
      <c r="F164" s="79" t="s">
        <v>2</v>
      </c>
    </row>
    <row r="165" spans="1:6" x14ac:dyDescent="0.2">
      <c r="A165" s="77" t="s">
        <v>279</v>
      </c>
      <c r="B165" s="77" t="s">
        <v>280</v>
      </c>
      <c r="C165" s="78" t="s">
        <v>2</v>
      </c>
      <c r="D165" s="78" t="s">
        <v>2</v>
      </c>
      <c r="E165" s="78">
        <v>3.75</v>
      </c>
      <c r="F165" s="79" t="s">
        <v>2</v>
      </c>
    </row>
    <row r="166" spans="1:6" x14ac:dyDescent="0.2">
      <c r="A166" s="77" t="s">
        <v>275</v>
      </c>
      <c r="B166" s="77" t="s">
        <v>276</v>
      </c>
      <c r="C166" s="78" t="s">
        <v>2</v>
      </c>
      <c r="D166" s="78" t="s">
        <v>2</v>
      </c>
      <c r="E166" s="78">
        <v>7020.38</v>
      </c>
      <c r="F166" s="79" t="s">
        <v>2</v>
      </c>
    </row>
    <row r="167" spans="1:6" x14ac:dyDescent="0.2">
      <c r="A167" s="77" t="s">
        <v>281</v>
      </c>
      <c r="B167" s="77" t="s">
        <v>282</v>
      </c>
      <c r="C167" s="78" t="s">
        <v>2</v>
      </c>
      <c r="D167" s="78" t="s">
        <v>2</v>
      </c>
      <c r="E167" s="78">
        <v>594</v>
      </c>
      <c r="F167" s="79" t="s">
        <v>2</v>
      </c>
    </row>
    <row r="168" spans="1:6" x14ac:dyDescent="0.2">
      <c r="A168" s="77" t="s">
        <v>283</v>
      </c>
      <c r="B168" s="82" t="s">
        <v>284</v>
      </c>
      <c r="C168" s="78" t="s">
        <v>2</v>
      </c>
      <c r="D168" s="78" t="s">
        <v>2</v>
      </c>
      <c r="E168" s="78">
        <v>169.1</v>
      </c>
      <c r="F168" s="79" t="s">
        <v>2</v>
      </c>
    </row>
    <row r="169" spans="1:6" x14ac:dyDescent="0.2">
      <c r="A169" s="149" t="s">
        <v>137</v>
      </c>
      <c r="B169" s="149"/>
      <c r="C169" s="69">
        <v>239250</v>
      </c>
      <c r="D169" s="69">
        <v>239250</v>
      </c>
      <c r="E169" s="69">
        <v>115076.46</v>
      </c>
      <c r="F169" s="70">
        <v>48.1</v>
      </c>
    </row>
    <row r="170" spans="1:6" x14ac:dyDescent="0.2">
      <c r="A170" s="67" t="s">
        <v>140</v>
      </c>
      <c r="B170" s="84"/>
      <c r="C170" s="69">
        <v>217050</v>
      </c>
      <c r="D170" s="69">
        <v>217050</v>
      </c>
      <c r="E170" s="69">
        <v>114644.47</v>
      </c>
      <c r="F170" s="70">
        <v>52.82</v>
      </c>
    </row>
    <row r="171" spans="1:6" x14ac:dyDescent="0.2">
      <c r="A171" s="77" t="s">
        <v>251</v>
      </c>
      <c r="B171" s="82" t="s">
        <v>252</v>
      </c>
      <c r="C171" s="78">
        <v>30000</v>
      </c>
      <c r="D171" s="78">
        <v>30000</v>
      </c>
      <c r="E171" s="78">
        <v>0</v>
      </c>
      <c r="F171" s="79">
        <v>0</v>
      </c>
    </row>
    <row r="172" spans="1:6" x14ac:dyDescent="0.2">
      <c r="A172" s="77" t="s">
        <v>253</v>
      </c>
      <c r="B172" s="82" t="s">
        <v>254</v>
      </c>
      <c r="C172" s="78">
        <v>187050</v>
      </c>
      <c r="D172" s="78">
        <v>187050</v>
      </c>
      <c r="E172" s="78">
        <v>114644.47</v>
      </c>
      <c r="F172" s="79">
        <v>61.29</v>
      </c>
    </row>
    <row r="173" spans="1:6" x14ac:dyDescent="0.2">
      <c r="A173" s="77" t="s">
        <v>273</v>
      </c>
      <c r="B173" s="77" t="s">
        <v>274</v>
      </c>
      <c r="C173" s="78" t="s">
        <v>2</v>
      </c>
      <c r="D173" s="78" t="s">
        <v>2</v>
      </c>
      <c r="E173" s="78">
        <v>1028.76</v>
      </c>
      <c r="F173" s="79" t="s">
        <v>2</v>
      </c>
    </row>
    <row r="174" spans="1:6" x14ac:dyDescent="0.2">
      <c r="A174" s="77" t="s">
        <v>277</v>
      </c>
      <c r="B174" s="77" t="s">
        <v>278</v>
      </c>
      <c r="C174" s="78" t="s">
        <v>2</v>
      </c>
      <c r="D174" s="78" t="s">
        <v>2</v>
      </c>
      <c r="E174" s="78">
        <v>113615.71</v>
      </c>
      <c r="F174" s="79" t="s">
        <v>2</v>
      </c>
    </row>
    <row r="175" spans="1:6" x14ac:dyDescent="0.2">
      <c r="A175" s="67" t="s">
        <v>142</v>
      </c>
      <c r="B175" s="84"/>
      <c r="C175" s="69">
        <v>9000</v>
      </c>
      <c r="D175" s="69">
        <v>9000</v>
      </c>
      <c r="E175" s="69">
        <v>0</v>
      </c>
      <c r="F175" s="70">
        <v>0</v>
      </c>
    </row>
    <row r="176" spans="1:6" x14ac:dyDescent="0.2">
      <c r="A176" s="77" t="s">
        <v>253</v>
      </c>
      <c r="B176" s="77" t="s">
        <v>254</v>
      </c>
      <c r="C176" s="78">
        <v>9000</v>
      </c>
      <c r="D176" s="78">
        <v>9000</v>
      </c>
      <c r="E176" s="78">
        <v>0</v>
      </c>
      <c r="F176" s="79">
        <v>0</v>
      </c>
    </row>
    <row r="177" spans="1:6" x14ac:dyDescent="0.2">
      <c r="A177" s="71" t="s">
        <v>144</v>
      </c>
      <c r="B177" s="84"/>
      <c r="C177" s="73">
        <v>13200</v>
      </c>
      <c r="D177" s="73">
        <v>13200</v>
      </c>
      <c r="E177" s="73">
        <v>431.99</v>
      </c>
      <c r="F177" s="74">
        <v>3.27</v>
      </c>
    </row>
    <row r="178" spans="1:6" x14ac:dyDescent="0.2">
      <c r="A178" s="77" t="s">
        <v>253</v>
      </c>
      <c r="B178" s="77" t="s">
        <v>254</v>
      </c>
      <c r="C178" s="78">
        <v>13200</v>
      </c>
      <c r="D178" s="78">
        <v>13200</v>
      </c>
      <c r="E178" s="78">
        <v>431.99</v>
      </c>
      <c r="F178" s="79">
        <v>3.27</v>
      </c>
    </row>
    <row r="179" spans="1:6" x14ac:dyDescent="0.2">
      <c r="A179" s="77" t="s">
        <v>277</v>
      </c>
      <c r="B179" s="77" t="s">
        <v>278</v>
      </c>
      <c r="C179" s="78" t="s">
        <v>2</v>
      </c>
      <c r="D179" s="78" t="s">
        <v>2</v>
      </c>
      <c r="E179" s="78">
        <v>431.99</v>
      </c>
      <c r="F179" s="79" t="s">
        <v>2</v>
      </c>
    </row>
    <row r="180" spans="1:6" x14ac:dyDescent="0.2">
      <c r="A180" s="149" t="s">
        <v>145</v>
      </c>
      <c r="B180" s="149"/>
      <c r="C180" s="69">
        <v>52000</v>
      </c>
      <c r="D180" s="69">
        <v>52000</v>
      </c>
      <c r="E180" s="69">
        <v>21769.279999999999</v>
      </c>
      <c r="F180" s="70">
        <v>41.86</v>
      </c>
    </row>
    <row r="181" spans="1:6" x14ac:dyDescent="0.2">
      <c r="A181" s="149" t="s">
        <v>147</v>
      </c>
      <c r="B181" s="149"/>
      <c r="C181" s="69">
        <v>52000</v>
      </c>
      <c r="D181" s="69">
        <v>52000</v>
      </c>
      <c r="E181" s="69">
        <v>21769.279999999999</v>
      </c>
      <c r="F181" s="70">
        <v>41.86</v>
      </c>
    </row>
    <row r="182" spans="1:6" x14ac:dyDescent="0.2">
      <c r="A182" s="77" t="s">
        <v>253</v>
      </c>
      <c r="B182" s="77" t="s">
        <v>254</v>
      </c>
      <c r="C182" s="75">
        <v>52000</v>
      </c>
      <c r="D182" s="75">
        <v>52000</v>
      </c>
      <c r="E182" s="75">
        <v>21769.279999999999</v>
      </c>
      <c r="F182" s="79">
        <v>41.86</v>
      </c>
    </row>
    <row r="183" spans="1:6" x14ac:dyDescent="0.2">
      <c r="A183" s="77" t="s">
        <v>277</v>
      </c>
      <c r="B183" s="77" t="s">
        <v>278</v>
      </c>
      <c r="C183" s="75" t="s">
        <v>2</v>
      </c>
      <c r="D183" s="75" t="s">
        <v>2</v>
      </c>
      <c r="E183" s="75">
        <v>21769.279999999999</v>
      </c>
      <c r="F183" s="76" t="s">
        <v>2</v>
      </c>
    </row>
  </sheetData>
  <mergeCells count="30">
    <mergeCell ref="A181:B181"/>
    <mergeCell ref="A157:B157"/>
    <mergeCell ref="A169:B169"/>
    <mergeCell ref="A180:B180"/>
    <mergeCell ref="A121:B121"/>
    <mergeCell ref="A120:B120"/>
    <mergeCell ref="A149:B149"/>
    <mergeCell ref="A150:B150"/>
    <mergeCell ref="A143:B143"/>
    <mergeCell ref="A134:B134"/>
    <mergeCell ref="A126:B126"/>
    <mergeCell ref="A75:B75"/>
    <mergeCell ref="A76:B76"/>
    <mergeCell ref="A78:B78"/>
    <mergeCell ref="A15:B15"/>
    <mergeCell ref="A19:B19"/>
    <mergeCell ref="A23:B23"/>
    <mergeCell ref="A24:B24"/>
    <mergeCell ref="A25:B25"/>
    <mergeCell ref="A30:B30"/>
    <mergeCell ref="A10:B10"/>
    <mergeCell ref="A29:B29"/>
    <mergeCell ref="A42:B42"/>
    <mergeCell ref="A43:B43"/>
    <mergeCell ref="A53:B53"/>
    <mergeCell ref="A4:F4"/>
    <mergeCell ref="A8:B8"/>
    <mergeCell ref="A9:B9"/>
    <mergeCell ref="A6:F6"/>
    <mergeCell ref="A5:F5"/>
  </mergeCells>
  <pageMargins left="0.75" right="0.75" top="1" bottom="1" header="0.5" footer="0.5"/>
  <pageSetup orientation="portrait" horizontalDpi="300" verticalDpi="300" r:id="rId1"/>
  <headerFooter alignWithMargins="0"/>
  <ignoredErrors>
    <ignoredError sqref="C8 D8 E8 F8 A31:A41 A44:A52 A55:A74 A77 A79:A90 A92:A103 A105:A118 A122:A125 A128:A132 A136:A140 A144:A147 A151:A156 A159:A160 A163:A168 A171:A174 A176 A178:A179 A182:A1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'Prihodi i rashodi prema ekonoms'!Print_Area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Stubnja</dc:creator>
  <cp:lastModifiedBy>Ana Stubnja</cp:lastModifiedBy>
  <cp:lastPrinted>2025-07-21T08:47:48Z</cp:lastPrinted>
  <dcterms:created xsi:type="dcterms:W3CDTF">2025-07-14T12:50:57Z</dcterms:created>
  <dcterms:modified xsi:type="dcterms:W3CDTF">2025-07-22T12:48:37Z</dcterms:modified>
</cp:coreProperties>
</file>